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2021\21_024 Tábor_Milcom-Frial-SVJ\Výkresová část\DPS\"/>
    </mc:Choice>
  </mc:AlternateContent>
  <xr:revisionPtr revIDLastSave="0" documentId="13_ncr:11_{C8B522A4-0BDB-4460-9F0A-13440CEB9D6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VN Naklady" sheetId="12" r:id="rId4"/>
    <sheet name="01 S1 Pol" sheetId="13" r:id="rId5"/>
    <sheet name="01 T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'01 S1 Pol'!$1:$7</definedName>
    <definedName name="_xlnm.Print_Titles" localSheetId="5">'01 T1 Pol'!$1:$7</definedName>
    <definedName name="_xlnm.Print_Titles" localSheetId="3">'02 VN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'01 S1 Pol'!$A$1:$X$402</definedName>
    <definedName name="_xlnm.Print_Area" localSheetId="5">'01 T1 Pol'!$A$1:$X$264</definedName>
    <definedName name="_xlnm.Print_Area" localSheetId="3">'02 VN Naklady'!$A$1:$X$37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1" i="1"/>
  <c r="F41" i="1"/>
  <c r="G40" i="1"/>
  <c r="F40" i="1"/>
  <c r="G39" i="1"/>
  <c r="F39" i="1"/>
  <c r="I39" i="1" s="1"/>
  <c r="I46" i="1" s="1"/>
  <c r="J45" i="1" s="1"/>
  <c r="G263" i="14"/>
  <c r="BA59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1" i="14"/>
  <c r="I11" i="14"/>
  <c r="K11" i="14"/>
  <c r="M11" i="14"/>
  <c r="O11" i="14"/>
  <c r="Q11" i="14"/>
  <c r="V11" i="14"/>
  <c r="G15" i="14"/>
  <c r="M15" i="14" s="1"/>
  <c r="I15" i="14"/>
  <c r="I14" i="14" s="1"/>
  <c r="K15" i="14"/>
  <c r="O15" i="14"/>
  <c r="O14" i="14" s="1"/>
  <c r="Q15" i="14"/>
  <c r="Q14" i="14" s="1"/>
  <c r="V15" i="14"/>
  <c r="G17" i="14"/>
  <c r="M17" i="14" s="1"/>
  <c r="I17" i="14"/>
  <c r="K17" i="14"/>
  <c r="K14" i="14" s="1"/>
  <c r="O17" i="14"/>
  <c r="Q17" i="14"/>
  <c r="V17" i="14"/>
  <c r="V14" i="14" s="1"/>
  <c r="G19" i="14"/>
  <c r="I19" i="14"/>
  <c r="K19" i="14"/>
  <c r="M19" i="14"/>
  <c r="O19" i="14"/>
  <c r="Q19" i="14"/>
  <c r="V19" i="14"/>
  <c r="G21" i="14"/>
  <c r="I21" i="14"/>
  <c r="K21" i="14"/>
  <c r="M21" i="14"/>
  <c r="O21" i="14"/>
  <c r="Q21" i="14"/>
  <c r="V21" i="14"/>
  <c r="G23" i="14"/>
  <c r="M23" i="14" s="1"/>
  <c r="I23" i="14"/>
  <c r="K23" i="14"/>
  <c r="O23" i="14"/>
  <c r="Q23" i="14"/>
  <c r="V23" i="14"/>
  <c r="G25" i="14"/>
  <c r="M25" i="14" s="1"/>
  <c r="I25" i="14"/>
  <c r="K25" i="14"/>
  <c r="O25" i="14"/>
  <c r="Q25" i="14"/>
  <c r="V25" i="14"/>
  <c r="G28" i="14"/>
  <c r="G27" i="14" s="1"/>
  <c r="I28" i="14"/>
  <c r="I27" i="14" s="1"/>
  <c r="K28" i="14"/>
  <c r="M28" i="14"/>
  <c r="O28" i="14"/>
  <c r="O27" i="14" s="1"/>
  <c r="Q28" i="14"/>
  <c r="Q27" i="14" s="1"/>
  <c r="V28" i="14"/>
  <c r="G32" i="14"/>
  <c r="M32" i="14" s="1"/>
  <c r="I32" i="14"/>
  <c r="K32" i="14"/>
  <c r="O32" i="14"/>
  <c r="Q32" i="14"/>
  <c r="V32" i="14"/>
  <c r="G34" i="14"/>
  <c r="I34" i="14"/>
  <c r="K34" i="14"/>
  <c r="M34" i="14"/>
  <c r="O34" i="14"/>
  <c r="Q34" i="14"/>
  <c r="V34" i="14"/>
  <c r="G36" i="14"/>
  <c r="I36" i="14"/>
  <c r="K36" i="14"/>
  <c r="K27" i="14" s="1"/>
  <c r="M36" i="14"/>
  <c r="O36" i="14"/>
  <c r="Q36" i="14"/>
  <c r="V36" i="14"/>
  <c r="V27" i="14" s="1"/>
  <c r="G39" i="14"/>
  <c r="I39" i="14"/>
  <c r="K39" i="14"/>
  <c r="M39" i="14"/>
  <c r="O39" i="14"/>
  <c r="Q39" i="14"/>
  <c r="V39" i="14"/>
  <c r="G42" i="14"/>
  <c r="O42" i="14"/>
  <c r="G43" i="14"/>
  <c r="I43" i="14"/>
  <c r="I42" i="14" s="1"/>
  <c r="K43" i="14"/>
  <c r="K42" i="14" s="1"/>
  <c r="M43" i="14"/>
  <c r="M42" i="14" s="1"/>
  <c r="O43" i="14"/>
  <c r="Q43" i="14"/>
  <c r="Q42" i="14" s="1"/>
  <c r="V43" i="14"/>
  <c r="V42" i="14" s="1"/>
  <c r="G45" i="14"/>
  <c r="I45" i="14"/>
  <c r="K45" i="14"/>
  <c r="M45" i="14"/>
  <c r="O45" i="14"/>
  <c r="Q45" i="14"/>
  <c r="V45" i="14"/>
  <c r="G49" i="14"/>
  <c r="M49" i="14" s="1"/>
  <c r="I49" i="14"/>
  <c r="I48" i="14" s="1"/>
  <c r="K49" i="14"/>
  <c r="K48" i="14" s="1"/>
  <c r="O49" i="14"/>
  <c r="O48" i="14" s="1"/>
  <c r="Q49" i="14"/>
  <c r="Q48" i="14" s="1"/>
  <c r="V49" i="14"/>
  <c r="V48" i="14" s="1"/>
  <c r="G52" i="14"/>
  <c r="I52" i="14"/>
  <c r="K52" i="14"/>
  <c r="M52" i="14"/>
  <c r="O52" i="14"/>
  <c r="Q52" i="14"/>
  <c r="V52" i="14"/>
  <c r="G54" i="14"/>
  <c r="I54" i="14"/>
  <c r="K54" i="14"/>
  <c r="M54" i="14"/>
  <c r="O54" i="14"/>
  <c r="Q54" i="14"/>
  <c r="V54" i="14"/>
  <c r="G56" i="14"/>
  <c r="I56" i="14"/>
  <c r="K56" i="14"/>
  <c r="M56" i="14"/>
  <c r="O56" i="14"/>
  <c r="Q56" i="14"/>
  <c r="V56" i="14"/>
  <c r="G58" i="14"/>
  <c r="M58" i="14" s="1"/>
  <c r="I58" i="14"/>
  <c r="K58" i="14"/>
  <c r="O58" i="14"/>
  <c r="Q58" i="14"/>
  <c r="V58" i="14"/>
  <c r="G62" i="14"/>
  <c r="G61" i="14" s="1"/>
  <c r="I62" i="14"/>
  <c r="K62" i="14"/>
  <c r="K61" i="14" s="1"/>
  <c r="M62" i="14"/>
  <c r="O62" i="14"/>
  <c r="O61" i="14" s="1"/>
  <c r="Q62" i="14"/>
  <c r="V62" i="14"/>
  <c r="V61" i="14" s="1"/>
  <c r="G64" i="14"/>
  <c r="I64" i="14"/>
  <c r="K64" i="14"/>
  <c r="M64" i="14"/>
  <c r="O64" i="14"/>
  <c r="Q64" i="14"/>
  <c r="V64" i="14"/>
  <c r="G66" i="14"/>
  <c r="M66" i="14" s="1"/>
  <c r="I66" i="14"/>
  <c r="K66" i="14"/>
  <c r="O66" i="14"/>
  <c r="Q66" i="14"/>
  <c r="V66" i="14"/>
  <c r="G68" i="14"/>
  <c r="I68" i="14"/>
  <c r="I61" i="14" s="1"/>
  <c r="K68" i="14"/>
  <c r="M68" i="14"/>
  <c r="O68" i="14"/>
  <c r="Q68" i="14"/>
  <c r="Q61" i="14" s="1"/>
  <c r="V68" i="14"/>
  <c r="G70" i="14"/>
  <c r="I70" i="14"/>
  <c r="K70" i="14"/>
  <c r="M70" i="14"/>
  <c r="O70" i="14"/>
  <c r="Q70" i="14"/>
  <c r="V70" i="14"/>
  <c r="G72" i="14"/>
  <c r="I72" i="14"/>
  <c r="K72" i="14"/>
  <c r="M72" i="14"/>
  <c r="O72" i="14"/>
  <c r="Q72" i="14"/>
  <c r="V72" i="14"/>
  <c r="G74" i="14"/>
  <c r="M74" i="14" s="1"/>
  <c r="I74" i="14"/>
  <c r="K74" i="14"/>
  <c r="O74" i="14"/>
  <c r="Q74" i="14"/>
  <c r="V74" i="14"/>
  <c r="G76" i="14"/>
  <c r="I76" i="14"/>
  <c r="K76" i="14"/>
  <c r="M76" i="14"/>
  <c r="O76" i="14"/>
  <c r="Q76" i="14"/>
  <c r="V76" i="14"/>
  <c r="G78" i="14"/>
  <c r="I78" i="14"/>
  <c r="K78" i="14"/>
  <c r="M78" i="14"/>
  <c r="O78" i="14"/>
  <c r="Q78" i="14"/>
  <c r="V78" i="14"/>
  <c r="G80" i="14"/>
  <c r="I80" i="14"/>
  <c r="K80" i="14"/>
  <c r="M80" i="14"/>
  <c r="O80" i="14"/>
  <c r="Q80" i="14"/>
  <c r="V80" i="14"/>
  <c r="G82" i="14"/>
  <c r="M82" i="14" s="1"/>
  <c r="I82" i="14"/>
  <c r="K82" i="14"/>
  <c r="O82" i="14"/>
  <c r="Q82" i="14"/>
  <c r="V82" i="14"/>
  <c r="G84" i="14"/>
  <c r="I84" i="14"/>
  <c r="K84" i="14"/>
  <c r="M84" i="14"/>
  <c r="O84" i="14"/>
  <c r="Q84" i="14"/>
  <c r="V84" i="14"/>
  <c r="G86" i="14"/>
  <c r="I86" i="14"/>
  <c r="K86" i="14"/>
  <c r="M86" i="14"/>
  <c r="O86" i="14"/>
  <c r="Q86" i="14"/>
  <c r="V86" i="14"/>
  <c r="G88" i="14"/>
  <c r="I88" i="14"/>
  <c r="K88" i="14"/>
  <c r="M88" i="14"/>
  <c r="O88" i="14"/>
  <c r="Q88" i="14"/>
  <c r="V88" i="14"/>
  <c r="G90" i="14"/>
  <c r="M90" i="14" s="1"/>
  <c r="I90" i="14"/>
  <c r="K90" i="14"/>
  <c r="O90" i="14"/>
  <c r="Q90" i="14"/>
  <c r="V90" i="14"/>
  <c r="G92" i="14"/>
  <c r="I92" i="14"/>
  <c r="K92" i="14"/>
  <c r="M92" i="14"/>
  <c r="O92" i="14"/>
  <c r="Q92" i="14"/>
  <c r="V92" i="14"/>
  <c r="G94" i="14"/>
  <c r="I94" i="14"/>
  <c r="K94" i="14"/>
  <c r="M94" i="14"/>
  <c r="O94" i="14"/>
  <c r="Q94" i="14"/>
  <c r="V94" i="14"/>
  <c r="G96" i="14"/>
  <c r="I96" i="14"/>
  <c r="K96" i="14"/>
  <c r="M96" i="14"/>
  <c r="O96" i="14"/>
  <c r="Q96" i="14"/>
  <c r="V96" i="14"/>
  <c r="G98" i="14"/>
  <c r="M98" i="14" s="1"/>
  <c r="I98" i="14"/>
  <c r="K98" i="14"/>
  <c r="O98" i="14"/>
  <c r="Q98" i="14"/>
  <c r="V98" i="14"/>
  <c r="G100" i="14"/>
  <c r="I100" i="14"/>
  <c r="K100" i="14"/>
  <c r="M100" i="14"/>
  <c r="O100" i="14"/>
  <c r="Q100" i="14"/>
  <c r="V100" i="14"/>
  <c r="G102" i="14"/>
  <c r="I102" i="14"/>
  <c r="K102" i="14"/>
  <c r="M102" i="14"/>
  <c r="O102" i="14"/>
  <c r="Q102" i="14"/>
  <c r="V102" i="14"/>
  <c r="G104" i="14"/>
  <c r="I104" i="14"/>
  <c r="K104" i="14"/>
  <c r="M104" i="14"/>
  <c r="O104" i="14"/>
  <c r="Q104" i="14"/>
  <c r="V104" i="14"/>
  <c r="G106" i="14"/>
  <c r="M106" i="14" s="1"/>
  <c r="I106" i="14"/>
  <c r="K106" i="14"/>
  <c r="O106" i="14"/>
  <c r="Q106" i="14"/>
  <c r="V106" i="14"/>
  <c r="G108" i="14"/>
  <c r="I108" i="14"/>
  <c r="K108" i="14"/>
  <c r="M108" i="14"/>
  <c r="O108" i="14"/>
  <c r="Q108" i="14"/>
  <c r="V108" i="14"/>
  <c r="G110" i="14"/>
  <c r="I110" i="14"/>
  <c r="K110" i="14"/>
  <c r="M110" i="14"/>
  <c r="O110" i="14"/>
  <c r="Q110" i="14"/>
  <c r="V110" i="14"/>
  <c r="G112" i="14"/>
  <c r="I112" i="14"/>
  <c r="K112" i="14"/>
  <c r="M112" i="14"/>
  <c r="O112" i="14"/>
  <c r="Q112" i="14"/>
  <c r="V112" i="14"/>
  <c r="G114" i="14"/>
  <c r="M114" i="14" s="1"/>
  <c r="I114" i="14"/>
  <c r="K114" i="14"/>
  <c r="O114" i="14"/>
  <c r="Q114" i="14"/>
  <c r="V114" i="14"/>
  <c r="G116" i="14"/>
  <c r="I116" i="14"/>
  <c r="K116" i="14"/>
  <c r="M116" i="14"/>
  <c r="O116" i="14"/>
  <c r="Q116" i="14"/>
  <c r="V116" i="14"/>
  <c r="G118" i="14"/>
  <c r="M118" i="14" s="1"/>
  <c r="I118" i="14"/>
  <c r="K118" i="14"/>
  <c r="O118" i="14"/>
  <c r="Q118" i="14"/>
  <c r="V118" i="14"/>
  <c r="G120" i="14"/>
  <c r="I120" i="14"/>
  <c r="K120" i="14"/>
  <c r="M120" i="14"/>
  <c r="O120" i="14"/>
  <c r="Q120" i="14"/>
  <c r="V120" i="14"/>
  <c r="G122" i="14"/>
  <c r="M122" i="14" s="1"/>
  <c r="I122" i="14"/>
  <c r="K122" i="14"/>
  <c r="O122" i="14"/>
  <c r="Q122" i="14"/>
  <c r="V122" i="14"/>
  <c r="G124" i="14"/>
  <c r="I124" i="14"/>
  <c r="K124" i="14"/>
  <c r="M124" i="14"/>
  <c r="O124" i="14"/>
  <c r="Q124" i="14"/>
  <c r="V124" i="14"/>
  <c r="G126" i="14"/>
  <c r="I126" i="14"/>
  <c r="K126" i="14"/>
  <c r="M126" i="14"/>
  <c r="O126" i="14"/>
  <c r="Q126" i="14"/>
  <c r="V126" i="14"/>
  <c r="G128" i="14"/>
  <c r="I128" i="14"/>
  <c r="K128" i="14"/>
  <c r="M128" i="14"/>
  <c r="O128" i="14"/>
  <c r="Q128" i="14"/>
  <c r="V128" i="14"/>
  <c r="G130" i="14"/>
  <c r="M130" i="14" s="1"/>
  <c r="I130" i="14"/>
  <c r="K130" i="14"/>
  <c r="O130" i="14"/>
  <c r="Q130" i="14"/>
  <c r="V130" i="14"/>
  <c r="G132" i="14"/>
  <c r="I132" i="14"/>
  <c r="K132" i="14"/>
  <c r="M132" i="14"/>
  <c r="O132" i="14"/>
  <c r="Q132" i="14"/>
  <c r="V132" i="14"/>
  <c r="G134" i="14"/>
  <c r="M134" i="14" s="1"/>
  <c r="I134" i="14"/>
  <c r="K134" i="14"/>
  <c r="O134" i="14"/>
  <c r="Q134" i="14"/>
  <c r="V134" i="14"/>
  <c r="G136" i="14"/>
  <c r="I136" i="14"/>
  <c r="K136" i="14"/>
  <c r="M136" i="14"/>
  <c r="O136" i="14"/>
  <c r="Q136" i="14"/>
  <c r="V136" i="14"/>
  <c r="G138" i="14"/>
  <c r="M138" i="14" s="1"/>
  <c r="I138" i="14"/>
  <c r="K138" i="14"/>
  <c r="O138" i="14"/>
  <c r="Q138" i="14"/>
  <c r="V138" i="14"/>
  <c r="G140" i="14"/>
  <c r="I140" i="14"/>
  <c r="K140" i="14"/>
  <c r="M140" i="14"/>
  <c r="O140" i="14"/>
  <c r="Q140" i="14"/>
  <c r="V140" i="14"/>
  <c r="G142" i="14"/>
  <c r="M142" i="14" s="1"/>
  <c r="I142" i="14"/>
  <c r="K142" i="14"/>
  <c r="O142" i="14"/>
  <c r="Q142" i="14"/>
  <c r="V142" i="14"/>
  <c r="G144" i="14"/>
  <c r="I144" i="14"/>
  <c r="K144" i="14"/>
  <c r="M144" i="14"/>
  <c r="O144" i="14"/>
  <c r="Q144" i="14"/>
  <c r="V144" i="14"/>
  <c r="G146" i="14"/>
  <c r="M146" i="14" s="1"/>
  <c r="I146" i="14"/>
  <c r="K146" i="14"/>
  <c r="O146" i="14"/>
  <c r="Q146" i="14"/>
  <c r="V146" i="14"/>
  <c r="G148" i="14"/>
  <c r="I148" i="14"/>
  <c r="K148" i="14"/>
  <c r="M148" i="14"/>
  <c r="O148" i="14"/>
  <c r="Q148" i="14"/>
  <c r="V148" i="14"/>
  <c r="G150" i="14"/>
  <c r="I150" i="14"/>
  <c r="K150" i="14"/>
  <c r="M150" i="14"/>
  <c r="O150" i="14"/>
  <c r="Q150" i="14"/>
  <c r="V150" i="14"/>
  <c r="G152" i="14"/>
  <c r="I152" i="14"/>
  <c r="K152" i="14"/>
  <c r="M152" i="14"/>
  <c r="O152" i="14"/>
  <c r="Q152" i="14"/>
  <c r="V152" i="14"/>
  <c r="G154" i="14"/>
  <c r="M154" i="14" s="1"/>
  <c r="I154" i="14"/>
  <c r="K154" i="14"/>
  <c r="O154" i="14"/>
  <c r="Q154" i="14"/>
  <c r="V154" i="14"/>
  <c r="G156" i="14"/>
  <c r="I156" i="14"/>
  <c r="K156" i="14"/>
  <c r="M156" i="14"/>
  <c r="O156" i="14"/>
  <c r="Q156" i="14"/>
  <c r="V156" i="14"/>
  <c r="G158" i="14"/>
  <c r="I158" i="14"/>
  <c r="K158" i="14"/>
  <c r="M158" i="14"/>
  <c r="O158" i="14"/>
  <c r="Q158" i="14"/>
  <c r="V158" i="14"/>
  <c r="G160" i="14"/>
  <c r="I160" i="14"/>
  <c r="K160" i="14"/>
  <c r="M160" i="14"/>
  <c r="O160" i="14"/>
  <c r="Q160" i="14"/>
  <c r="V160" i="14"/>
  <c r="G162" i="14"/>
  <c r="M162" i="14" s="1"/>
  <c r="I162" i="14"/>
  <c r="K162" i="14"/>
  <c r="O162" i="14"/>
  <c r="Q162" i="14"/>
  <c r="V162" i="14"/>
  <c r="G164" i="14"/>
  <c r="I164" i="14"/>
  <c r="K164" i="14"/>
  <c r="M164" i="14"/>
  <c r="O164" i="14"/>
  <c r="Q164" i="14"/>
  <c r="V164" i="14"/>
  <c r="G166" i="14"/>
  <c r="I166" i="14"/>
  <c r="K166" i="14"/>
  <c r="M166" i="14"/>
  <c r="O166" i="14"/>
  <c r="Q166" i="14"/>
  <c r="V166" i="14"/>
  <c r="G168" i="14"/>
  <c r="I168" i="14"/>
  <c r="K168" i="14"/>
  <c r="M168" i="14"/>
  <c r="O168" i="14"/>
  <c r="Q168" i="14"/>
  <c r="V168" i="14"/>
  <c r="G170" i="14"/>
  <c r="M170" i="14" s="1"/>
  <c r="I170" i="14"/>
  <c r="K170" i="14"/>
  <c r="O170" i="14"/>
  <c r="Q170" i="14"/>
  <c r="V170" i="14"/>
  <c r="G172" i="14"/>
  <c r="I172" i="14"/>
  <c r="K172" i="14"/>
  <c r="M172" i="14"/>
  <c r="O172" i="14"/>
  <c r="Q172" i="14"/>
  <c r="V172" i="14"/>
  <c r="G174" i="14"/>
  <c r="I174" i="14"/>
  <c r="K174" i="14"/>
  <c r="M174" i="14"/>
  <c r="O174" i="14"/>
  <c r="Q174" i="14"/>
  <c r="V174" i="14"/>
  <c r="G176" i="14"/>
  <c r="I176" i="14"/>
  <c r="K176" i="14"/>
  <c r="M176" i="14"/>
  <c r="O176" i="14"/>
  <c r="Q176" i="14"/>
  <c r="V176" i="14"/>
  <c r="G178" i="14"/>
  <c r="M178" i="14" s="1"/>
  <c r="I178" i="14"/>
  <c r="K178" i="14"/>
  <c r="O178" i="14"/>
  <c r="Q178" i="14"/>
  <c r="V178" i="14"/>
  <c r="G180" i="14"/>
  <c r="I180" i="14"/>
  <c r="K180" i="14"/>
  <c r="M180" i="14"/>
  <c r="O180" i="14"/>
  <c r="Q180" i="14"/>
  <c r="V180" i="14"/>
  <c r="G182" i="14"/>
  <c r="I182" i="14"/>
  <c r="K182" i="14"/>
  <c r="M182" i="14"/>
  <c r="O182" i="14"/>
  <c r="Q182" i="14"/>
  <c r="V182" i="14"/>
  <c r="G184" i="14"/>
  <c r="I184" i="14"/>
  <c r="K184" i="14"/>
  <c r="M184" i="14"/>
  <c r="O184" i="14"/>
  <c r="Q184" i="14"/>
  <c r="V184" i="14"/>
  <c r="G186" i="14"/>
  <c r="M186" i="14" s="1"/>
  <c r="I186" i="14"/>
  <c r="K186" i="14"/>
  <c r="O186" i="14"/>
  <c r="Q186" i="14"/>
  <c r="V186" i="14"/>
  <c r="G188" i="14"/>
  <c r="I188" i="14"/>
  <c r="K188" i="14"/>
  <c r="M188" i="14"/>
  <c r="O188" i="14"/>
  <c r="Q188" i="14"/>
  <c r="V188" i="14"/>
  <c r="G190" i="14"/>
  <c r="I190" i="14"/>
  <c r="K190" i="14"/>
  <c r="M190" i="14"/>
  <c r="O190" i="14"/>
  <c r="Q190" i="14"/>
  <c r="V190" i="14"/>
  <c r="G192" i="14"/>
  <c r="M192" i="14" s="1"/>
  <c r="I192" i="14"/>
  <c r="K192" i="14"/>
  <c r="O192" i="14"/>
  <c r="Q192" i="14"/>
  <c r="V192" i="14"/>
  <c r="G194" i="14"/>
  <c r="M194" i="14" s="1"/>
  <c r="I194" i="14"/>
  <c r="K194" i="14"/>
  <c r="O194" i="14"/>
  <c r="Q194" i="14"/>
  <c r="V194" i="14"/>
  <c r="G196" i="14"/>
  <c r="I196" i="14"/>
  <c r="K196" i="14"/>
  <c r="M196" i="14"/>
  <c r="O196" i="14"/>
  <c r="Q196" i="14"/>
  <c r="V196" i="14"/>
  <c r="G198" i="14"/>
  <c r="I198" i="14"/>
  <c r="K198" i="14"/>
  <c r="M198" i="14"/>
  <c r="O198" i="14"/>
  <c r="Q198" i="14"/>
  <c r="V198" i="14"/>
  <c r="G200" i="14"/>
  <c r="M200" i="14" s="1"/>
  <c r="I200" i="14"/>
  <c r="K200" i="14"/>
  <c r="O200" i="14"/>
  <c r="Q200" i="14"/>
  <c r="V200" i="14"/>
  <c r="G202" i="14"/>
  <c r="M202" i="14" s="1"/>
  <c r="I202" i="14"/>
  <c r="K202" i="14"/>
  <c r="O202" i="14"/>
  <c r="Q202" i="14"/>
  <c r="V202" i="14"/>
  <c r="G204" i="14"/>
  <c r="I204" i="14"/>
  <c r="K204" i="14"/>
  <c r="M204" i="14"/>
  <c r="O204" i="14"/>
  <c r="Q204" i="14"/>
  <c r="V204" i="14"/>
  <c r="G206" i="14"/>
  <c r="I206" i="14"/>
  <c r="K206" i="14"/>
  <c r="M206" i="14"/>
  <c r="O206" i="14"/>
  <c r="Q206" i="14"/>
  <c r="V206" i="14"/>
  <c r="G208" i="14"/>
  <c r="I208" i="14"/>
  <c r="K208" i="14"/>
  <c r="M208" i="14"/>
  <c r="O208" i="14"/>
  <c r="Q208" i="14"/>
  <c r="V208" i="14"/>
  <c r="G210" i="14"/>
  <c r="M210" i="14" s="1"/>
  <c r="I210" i="14"/>
  <c r="K210" i="14"/>
  <c r="O210" i="14"/>
  <c r="Q210" i="14"/>
  <c r="V210" i="14"/>
  <c r="G212" i="14"/>
  <c r="I212" i="14"/>
  <c r="K212" i="14"/>
  <c r="M212" i="14"/>
  <c r="O212" i="14"/>
  <c r="Q212" i="14"/>
  <c r="V212" i="14"/>
  <c r="G214" i="14"/>
  <c r="M214" i="14" s="1"/>
  <c r="I214" i="14"/>
  <c r="K214" i="14"/>
  <c r="O214" i="14"/>
  <c r="Q214" i="14"/>
  <c r="V214" i="14"/>
  <c r="G216" i="14"/>
  <c r="I216" i="14"/>
  <c r="K216" i="14"/>
  <c r="M216" i="14"/>
  <c r="O216" i="14"/>
  <c r="Q216" i="14"/>
  <c r="V216" i="14"/>
  <c r="G218" i="14"/>
  <c r="M218" i="14" s="1"/>
  <c r="I218" i="14"/>
  <c r="K218" i="14"/>
  <c r="O218" i="14"/>
  <c r="Q218" i="14"/>
  <c r="V218" i="14"/>
  <c r="G220" i="14"/>
  <c r="I220" i="14"/>
  <c r="K220" i="14"/>
  <c r="M220" i="14"/>
  <c r="O220" i="14"/>
  <c r="Q220" i="14"/>
  <c r="V220" i="14"/>
  <c r="G222" i="14"/>
  <c r="I222" i="14"/>
  <c r="K222" i="14"/>
  <c r="M222" i="14"/>
  <c r="O222" i="14"/>
  <c r="Q222" i="14"/>
  <c r="V222" i="14"/>
  <c r="G224" i="14"/>
  <c r="I224" i="14"/>
  <c r="K224" i="14"/>
  <c r="M224" i="14"/>
  <c r="O224" i="14"/>
  <c r="Q224" i="14"/>
  <c r="V224" i="14"/>
  <c r="G226" i="14"/>
  <c r="M226" i="14" s="1"/>
  <c r="I226" i="14"/>
  <c r="K226" i="14"/>
  <c r="O226" i="14"/>
  <c r="Q226" i="14"/>
  <c r="V226" i="14"/>
  <c r="G228" i="14"/>
  <c r="I228" i="14"/>
  <c r="K228" i="14"/>
  <c r="M228" i="14"/>
  <c r="O228" i="14"/>
  <c r="Q228" i="14"/>
  <c r="V228" i="14"/>
  <c r="G230" i="14"/>
  <c r="I230" i="14"/>
  <c r="K230" i="14"/>
  <c r="M230" i="14"/>
  <c r="O230" i="14"/>
  <c r="Q230" i="14"/>
  <c r="V230" i="14"/>
  <c r="G232" i="14"/>
  <c r="M232" i="14" s="1"/>
  <c r="I232" i="14"/>
  <c r="K232" i="14"/>
  <c r="O232" i="14"/>
  <c r="Q232" i="14"/>
  <c r="V232" i="14"/>
  <c r="G234" i="14"/>
  <c r="I234" i="14"/>
  <c r="K234" i="14"/>
  <c r="M234" i="14"/>
  <c r="O234" i="14"/>
  <c r="Q234" i="14"/>
  <c r="V234" i="14"/>
  <c r="G236" i="14"/>
  <c r="M236" i="14" s="1"/>
  <c r="I236" i="14"/>
  <c r="K236" i="14"/>
  <c r="O236" i="14"/>
  <c r="Q236" i="14"/>
  <c r="V236" i="14"/>
  <c r="G238" i="14"/>
  <c r="I238" i="14"/>
  <c r="K238" i="14"/>
  <c r="M238" i="14"/>
  <c r="O238" i="14"/>
  <c r="Q238" i="14"/>
  <c r="V238" i="14"/>
  <c r="G240" i="14"/>
  <c r="M240" i="14" s="1"/>
  <c r="I240" i="14"/>
  <c r="K240" i="14"/>
  <c r="O240" i="14"/>
  <c r="Q240" i="14"/>
  <c r="V240" i="14"/>
  <c r="G242" i="14"/>
  <c r="I242" i="14"/>
  <c r="K242" i="14"/>
  <c r="M242" i="14"/>
  <c r="O242" i="14"/>
  <c r="Q242" i="14"/>
  <c r="V242" i="14"/>
  <c r="G244" i="14"/>
  <c r="M244" i="14" s="1"/>
  <c r="I244" i="14"/>
  <c r="K244" i="14"/>
  <c r="O244" i="14"/>
  <c r="Q244" i="14"/>
  <c r="V244" i="14"/>
  <c r="G246" i="14"/>
  <c r="I246" i="14"/>
  <c r="K246" i="14"/>
  <c r="M246" i="14"/>
  <c r="O246" i="14"/>
  <c r="Q246" i="14"/>
  <c r="V246" i="14"/>
  <c r="G248" i="14"/>
  <c r="M248" i="14" s="1"/>
  <c r="I248" i="14"/>
  <c r="K248" i="14"/>
  <c r="O248" i="14"/>
  <c r="Q248" i="14"/>
  <c r="V248" i="14"/>
  <c r="G250" i="14"/>
  <c r="I250" i="14"/>
  <c r="K250" i="14"/>
  <c r="M250" i="14"/>
  <c r="O250" i="14"/>
  <c r="Q250" i="14"/>
  <c r="V250" i="14"/>
  <c r="G252" i="14"/>
  <c r="M252" i="14" s="1"/>
  <c r="I252" i="14"/>
  <c r="K252" i="14"/>
  <c r="O252" i="14"/>
  <c r="Q252" i="14"/>
  <c r="V252" i="14"/>
  <c r="G254" i="14"/>
  <c r="I254" i="14"/>
  <c r="K254" i="14"/>
  <c r="M254" i="14"/>
  <c r="O254" i="14"/>
  <c r="Q254" i="14"/>
  <c r="V254" i="14"/>
  <c r="G256" i="14"/>
  <c r="M256" i="14" s="1"/>
  <c r="I256" i="14"/>
  <c r="K256" i="14"/>
  <c r="O256" i="14"/>
  <c r="Q256" i="14"/>
  <c r="V256" i="14"/>
  <c r="G258" i="14"/>
  <c r="I258" i="14"/>
  <c r="K258" i="14"/>
  <c r="M258" i="14"/>
  <c r="O258" i="14"/>
  <c r="Q258" i="14"/>
  <c r="V258" i="14"/>
  <c r="G260" i="14"/>
  <c r="M260" i="14" s="1"/>
  <c r="I260" i="14"/>
  <c r="K260" i="14"/>
  <c r="O260" i="14"/>
  <c r="Q260" i="14"/>
  <c r="V260" i="14"/>
  <c r="AE263" i="14"/>
  <c r="AF263" i="14"/>
  <c r="G401" i="13"/>
  <c r="BA348" i="13"/>
  <c r="BA327" i="13"/>
  <c r="BA323" i="13"/>
  <c r="BA278" i="13"/>
  <c r="BA275" i="13"/>
  <c r="BA224" i="13"/>
  <c r="BA219" i="13"/>
  <c r="BA202" i="13"/>
  <c r="BA179" i="13"/>
  <c r="BA172" i="13"/>
  <c r="BA125" i="13"/>
  <c r="BA121" i="13"/>
  <c r="BA94" i="13"/>
  <c r="BA90" i="13"/>
  <c r="BA86" i="13"/>
  <c r="BA82" i="13"/>
  <c r="BA64" i="13"/>
  <c r="BA61" i="13"/>
  <c r="BA58" i="13"/>
  <c r="BA55" i="13"/>
  <c r="BA52" i="13"/>
  <c r="BA25" i="13"/>
  <c r="BA22" i="13"/>
  <c r="BA19" i="13"/>
  <c r="BA16" i="13"/>
  <c r="BA10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5" i="13"/>
  <c r="G8" i="13" s="1"/>
  <c r="I15" i="13"/>
  <c r="K15" i="13"/>
  <c r="M15" i="13"/>
  <c r="O15" i="13"/>
  <c r="Q15" i="13"/>
  <c r="V15" i="13"/>
  <c r="G18" i="13"/>
  <c r="M18" i="13" s="1"/>
  <c r="I18" i="13"/>
  <c r="K18" i="13"/>
  <c r="O18" i="13"/>
  <c r="O8" i="13" s="1"/>
  <c r="Q18" i="13"/>
  <c r="V18" i="13"/>
  <c r="G21" i="13"/>
  <c r="M21" i="13" s="1"/>
  <c r="I21" i="13"/>
  <c r="K21" i="13"/>
  <c r="O21" i="13"/>
  <c r="Q21" i="13"/>
  <c r="V21" i="13"/>
  <c r="G24" i="13"/>
  <c r="I24" i="13"/>
  <c r="K24" i="13"/>
  <c r="M24" i="13"/>
  <c r="O24" i="13"/>
  <c r="Q24" i="13"/>
  <c r="V24" i="13"/>
  <c r="G27" i="13"/>
  <c r="I27" i="13"/>
  <c r="K27" i="13"/>
  <c r="M27" i="13"/>
  <c r="O27" i="13"/>
  <c r="Q27" i="13"/>
  <c r="V27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1" i="13"/>
  <c r="I41" i="13"/>
  <c r="K41" i="13"/>
  <c r="M41" i="13"/>
  <c r="O41" i="13"/>
  <c r="Q41" i="13"/>
  <c r="V41" i="13"/>
  <c r="G45" i="13"/>
  <c r="I45" i="13"/>
  <c r="K45" i="13"/>
  <c r="M45" i="13"/>
  <c r="O45" i="13"/>
  <c r="Q45" i="13"/>
  <c r="V45" i="13"/>
  <c r="G48" i="13"/>
  <c r="M48" i="13" s="1"/>
  <c r="I48" i="13"/>
  <c r="K48" i="13"/>
  <c r="O48" i="13"/>
  <c r="Q48" i="13"/>
  <c r="V48" i="13"/>
  <c r="G51" i="13"/>
  <c r="M51" i="13" s="1"/>
  <c r="I51" i="13"/>
  <c r="K51" i="13"/>
  <c r="O51" i="13"/>
  <c r="Q51" i="13"/>
  <c r="V51" i="13"/>
  <c r="G54" i="13"/>
  <c r="I54" i="13"/>
  <c r="K54" i="13"/>
  <c r="M54" i="13"/>
  <c r="O54" i="13"/>
  <c r="Q54" i="13"/>
  <c r="V54" i="13"/>
  <c r="G57" i="13"/>
  <c r="I57" i="13"/>
  <c r="K57" i="13"/>
  <c r="M57" i="13"/>
  <c r="O57" i="13"/>
  <c r="Q57" i="13"/>
  <c r="V57" i="13"/>
  <c r="G60" i="13"/>
  <c r="M60" i="13" s="1"/>
  <c r="I60" i="13"/>
  <c r="K60" i="13"/>
  <c r="O60" i="13"/>
  <c r="Q60" i="13"/>
  <c r="V60" i="13"/>
  <c r="G63" i="13"/>
  <c r="M63" i="13" s="1"/>
  <c r="I63" i="13"/>
  <c r="K63" i="13"/>
  <c r="O63" i="13"/>
  <c r="Q63" i="13"/>
  <c r="V63" i="13"/>
  <c r="G69" i="13"/>
  <c r="I69" i="13"/>
  <c r="K69" i="13"/>
  <c r="M69" i="13"/>
  <c r="O69" i="13"/>
  <c r="Q69" i="13"/>
  <c r="V69" i="13"/>
  <c r="G81" i="13"/>
  <c r="I81" i="13"/>
  <c r="K81" i="13"/>
  <c r="M81" i="13"/>
  <c r="O81" i="13"/>
  <c r="Q81" i="13"/>
  <c r="V81" i="13"/>
  <c r="G85" i="13"/>
  <c r="M85" i="13" s="1"/>
  <c r="I85" i="13"/>
  <c r="K85" i="13"/>
  <c r="O85" i="13"/>
  <c r="Q85" i="13"/>
  <c r="V85" i="13"/>
  <c r="G89" i="13"/>
  <c r="M89" i="13" s="1"/>
  <c r="I89" i="13"/>
  <c r="K89" i="13"/>
  <c r="O89" i="13"/>
  <c r="Q89" i="13"/>
  <c r="V89" i="13"/>
  <c r="G93" i="13"/>
  <c r="I93" i="13"/>
  <c r="K93" i="13"/>
  <c r="M93" i="13"/>
  <c r="O93" i="13"/>
  <c r="Q93" i="13"/>
  <c r="V93" i="13"/>
  <c r="G97" i="13"/>
  <c r="I97" i="13"/>
  <c r="K97" i="13"/>
  <c r="M97" i="13"/>
  <c r="O97" i="13"/>
  <c r="Q97" i="13"/>
  <c r="V97" i="13"/>
  <c r="G101" i="13"/>
  <c r="M101" i="13" s="1"/>
  <c r="I101" i="13"/>
  <c r="K101" i="13"/>
  <c r="O101" i="13"/>
  <c r="Q101" i="13"/>
  <c r="V101" i="13"/>
  <c r="G108" i="13"/>
  <c r="M108" i="13" s="1"/>
  <c r="I108" i="13"/>
  <c r="K108" i="13"/>
  <c r="O108" i="13"/>
  <c r="Q108" i="13"/>
  <c r="V108" i="13"/>
  <c r="G111" i="13"/>
  <c r="I111" i="13"/>
  <c r="K111" i="13"/>
  <c r="M111" i="13"/>
  <c r="O111" i="13"/>
  <c r="Q111" i="13"/>
  <c r="V111" i="13"/>
  <c r="G114" i="13"/>
  <c r="I114" i="13"/>
  <c r="K114" i="13"/>
  <c r="M114" i="13"/>
  <c r="O114" i="13"/>
  <c r="Q114" i="13"/>
  <c r="V114" i="13"/>
  <c r="G117" i="13"/>
  <c r="M117" i="13" s="1"/>
  <c r="I117" i="13"/>
  <c r="K117" i="13"/>
  <c r="O117" i="13"/>
  <c r="Q117" i="13"/>
  <c r="V117" i="13"/>
  <c r="G120" i="13"/>
  <c r="M120" i="13" s="1"/>
  <c r="I120" i="13"/>
  <c r="K120" i="13"/>
  <c r="O120" i="13"/>
  <c r="Q120" i="13"/>
  <c r="V120" i="13"/>
  <c r="G124" i="13"/>
  <c r="I124" i="13"/>
  <c r="K124" i="13"/>
  <c r="M124" i="13"/>
  <c r="O124" i="13"/>
  <c r="Q124" i="13"/>
  <c r="V124" i="13"/>
  <c r="G128" i="13"/>
  <c r="I128" i="13"/>
  <c r="K128" i="13"/>
  <c r="M128" i="13"/>
  <c r="O128" i="13"/>
  <c r="Q128" i="13"/>
  <c r="V128" i="13"/>
  <c r="G132" i="13"/>
  <c r="M132" i="13" s="1"/>
  <c r="I132" i="13"/>
  <c r="K132" i="13"/>
  <c r="O132" i="13"/>
  <c r="Q132" i="13"/>
  <c r="V132" i="13"/>
  <c r="G135" i="13"/>
  <c r="I135" i="13"/>
  <c r="K135" i="13"/>
  <c r="M135" i="13"/>
  <c r="O135" i="13"/>
  <c r="Q135" i="13"/>
  <c r="V135" i="13"/>
  <c r="G139" i="13"/>
  <c r="I139" i="13"/>
  <c r="K139" i="13"/>
  <c r="M139" i="13"/>
  <c r="O139" i="13"/>
  <c r="Q139" i="13"/>
  <c r="V139" i="13"/>
  <c r="G143" i="13"/>
  <c r="I143" i="13"/>
  <c r="K143" i="13"/>
  <c r="M143" i="13"/>
  <c r="O143" i="13"/>
  <c r="Q143" i="13"/>
  <c r="V143" i="13"/>
  <c r="G146" i="13"/>
  <c r="M146" i="13" s="1"/>
  <c r="I146" i="13"/>
  <c r="K146" i="13"/>
  <c r="O146" i="13"/>
  <c r="Q146" i="13"/>
  <c r="V146" i="13"/>
  <c r="G149" i="13"/>
  <c r="M149" i="13" s="1"/>
  <c r="I149" i="13"/>
  <c r="K149" i="13"/>
  <c r="O149" i="13"/>
  <c r="Q149" i="13"/>
  <c r="V149" i="13"/>
  <c r="G152" i="13"/>
  <c r="I152" i="13"/>
  <c r="K152" i="13"/>
  <c r="M152" i="13"/>
  <c r="O152" i="13"/>
  <c r="Q152" i="13"/>
  <c r="V152" i="13"/>
  <c r="G171" i="13"/>
  <c r="I171" i="13"/>
  <c r="K171" i="13"/>
  <c r="M171" i="13"/>
  <c r="O171" i="13"/>
  <c r="Q171" i="13"/>
  <c r="V171" i="13"/>
  <c r="G178" i="13"/>
  <c r="M178" i="13" s="1"/>
  <c r="I178" i="13"/>
  <c r="K178" i="13"/>
  <c r="O178" i="13"/>
  <c r="Q178" i="13"/>
  <c r="V178" i="13"/>
  <c r="G181" i="13"/>
  <c r="I181" i="13"/>
  <c r="K181" i="13"/>
  <c r="M181" i="13"/>
  <c r="O181" i="13"/>
  <c r="Q181" i="13"/>
  <c r="V181" i="13"/>
  <c r="G184" i="13"/>
  <c r="I184" i="13"/>
  <c r="K184" i="13"/>
  <c r="M184" i="13"/>
  <c r="O184" i="13"/>
  <c r="Q184" i="13"/>
  <c r="V184" i="13"/>
  <c r="G186" i="13"/>
  <c r="I186" i="13"/>
  <c r="K186" i="13"/>
  <c r="M186" i="13"/>
  <c r="O186" i="13"/>
  <c r="Q186" i="13"/>
  <c r="V186" i="13"/>
  <c r="G189" i="13"/>
  <c r="M189" i="13" s="1"/>
  <c r="I189" i="13"/>
  <c r="K189" i="13"/>
  <c r="O189" i="13"/>
  <c r="Q189" i="13"/>
  <c r="V189" i="13"/>
  <c r="G191" i="13"/>
  <c r="I191" i="13"/>
  <c r="K191" i="13"/>
  <c r="M191" i="13"/>
  <c r="O191" i="13"/>
  <c r="Q191" i="13"/>
  <c r="V191" i="13"/>
  <c r="G193" i="13"/>
  <c r="I193" i="13"/>
  <c r="K193" i="13"/>
  <c r="M193" i="13"/>
  <c r="O193" i="13"/>
  <c r="Q193" i="13"/>
  <c r="V193" i="13"/>
  <c r="G195" i="13"/>
  <c r="I195" i="13"/>
  <c r="K195" i="13"/>
  <c r="M195" i="13"/>
  <c r="O195" i="13"/>
  <c r="Q195" i="13"/>
  <c r="V195" i="13"/>
  <c r="G198" i="13"/>
  <c r="M198" i="13" s="1"/>
  <c r="I198" i="13"/>
  <c r="K198" i="13"/>
  <c r="O198" i="13"/>
  <c r="Q198" i="13"/>
  <c r="V198" i="13"/>
  <c r="G201" i="13"/>
  <c r="I201" i="13"/>
  <c r="K201" i="13"/>
  <c r="M201" i="13"/>
  <c r="O201" i="13"/>
  <c r="Q201" i="13"/>
  <c r="V201" i="13"/>
  <c r="G204" i="13"/>
  <c r="I204" i="13"/>
  <c r="K204" i="13"/>
  <c r="M204" i="13"/>
  <c r="O204" i="13"/>
  <c r="Q204" i="13"/>
  <c r="V204" i="13"/>
  <c r="G207" i="13"/>
  <c r="M207" i="13" s="1"/>
  <c r="I207" i="13"/>
  <c r="I206" i="13" s="1"/>
  <c r="K207" i="13"/>
  <c r="K206" i="13" s="1"/>
  <c r="O207" i="13"/>
  <c r="Q207" i="13"/>
  <c r="Q206" i="13" s="1"/>
  <c r="V207" i="13"/>
  <c r="V206" i="13" s="1"/>
  <c r="G210" i="13"/>
  <c r="I210" i="13"/>
  <c r="K210" i="13"/>
  <c r="M210" i="13"/>
  <c r="O210" i="13"/>
  <c r="Q210" i="13"/>
  <c r="V210" i="13"/>
  <c r="G214" i="13"/>
  <c r="I214" i="13"/>
  <c r="K214" i="13"/>
  <c r="M214" i="13"/>
  <c r="O214" i="13"/>
  <c r="Q214" i="13"/>
  <c r="V214" i="13"/>
  <c r="G218" i="13"/>
  <c r="M218" i="13" s="1"/>
  <c r="I218" i="13"/>
  <c r="K218" i="13"/>
  <c r="O218" i="13"/>
  <c r="O206" i="13" s="1"/>
  <c r="Q218" i="13"/>
  <c r="V218" i="13"/>
  <c r="G223" i="13"/>
  <c r="M223" i="13" s="1"/>
  <c r="I223" i="13"/>
  <c r="K223" i="13"/>
  <c r="O223" i="13"/>
  <c r="Q223" i="13"/>
  <c r="V223" i="13"/>
  <c r="G226" i="13"/>
  <c r="I226" i="13"/>
  <c r="K226" i="13"/>
  <c r="M226" i="13"/>
  <c r="O226" i="13"/>
  <c r="Q226" i="13"/>
  <c r="V226" i="13"/>
  <c r="G230" i="13"/>
  <c r="I230" i="13"/>
  <c r="K230" i="13"/>
  <c r="M230" i="13"/>
  <c r="O230" i="13"/>
  <c r="Q230" i="13"/>
  <c r="V230" i="13"/>
  <c r="G234" i="13"/>
  <c r="M234" i="13" s="1"/>
  <c r="I234" i="13"/>
  <c r="K234" i="13"/>
  <c r="O234" i="13"/>
  <c r="Q234" i="13"/>
  <c r="V234" i="13"/>
  <c r="G238" i="13"/>
  <c r="M238" i="13" s="1"/>
  <c r="I238" i="13"/>
  <c r="K238" i="13"/>
  <c r="O238" i="13"/>
  <c r="Q238" i="13"/>
  <c r="V238" i="13"/>
  <c r="G244" i="13"/>
  <c r="K244" i="13"/>
  <c r="O244" i="13"/>
  <c r="V244" i="13"/>
  <c r="G245" i="13"/>
  <c r="I245" i="13"/>
  <c r="I244" i="13" s="1"/>
  <c r="K245" i="13"/>
  <c r="M245" i="13"/>
  <c r="M244" i="13" s="1"/>
  <c r="O245" i="13"/>
  <c r="Q245" i="13"/>
  <c r="Q244" i="13" s="1"/>
  <c r="V245" i="13"/>
  <c r="G249" i="13"/>
  <c r="K249" i="13"/>
  <c r="O249" i="13"/>
  <c r="V249" i="13"/>
  <c r="G250" i="13"/>
  <c r="I250" i="13"/>
  <c r="I249" i="13" s="1"/>
  <c r="K250" i="13"/>
  <c r="M250" i="13"/>
  <c r="M249" i="13" s="1"/>
  <c r="O250" i="13"/>
  <c r="Q250" i="13"/>
  <c r="Q249" i="13" s="1"/>
  <c r="V250" i="13"/>
  <c r="G258" i="13"/>
  <c r="I258" i="13"/>
  <c r="I257" i="13" s="1"/>
  <c r="K258" i="13"/>
  <c r="M258" i="13"/>
  <c r="O258" i="13"/>
  <c r="Q258" i="13"/>
  <c r="Q257" i="13" s="1"/>
  <c r="V258" i="13"/>
  <c r="G260" i="13"/>
  <c r="G257" i="13" s="1"/>
  <c r="I260" i="13"/>
  <c r="K260" i="13"/>
  <c r="O260" i="13"/>
  <c r="O257" i="13" s="1"/>
  <c r="Q260" i="13"/>
  <c r="V260" i="13"/>
  <c r="G264" i="13"/>
  <c r="I264" i="13"/>
  <c r="K264" i="13"/>
  <c r="M264" i="13"/>
  <c r="O264" i="13"/>
  <c r="Q264" i="13"/>
  <c r="V264" i="13"/>
  <c r="G267" i="13"/>
  <c r="M267" i="13" s="1"/>
  <c r="I267" i="13"/>
  <c r="K267" i="13"/>
  <c r="K257" i="13" s="1"/>
  <c r="O267" i="13"/>
  <c r="Q267" i="13"/>
  <c r="V267" i="13"/>
  <c r="V257" i="13" s="1"/>
  <c r="G269" i="13"/>
  <c r="I269" i="13"/>
  <c r="K269" i="13"/>
  <c r="M269" i="13"/>
  <c r="O269" i="13"/>
  <c r="Q269" i="13"/>
  <c r="V269" i="13"/>
  <c r="G272" i="13"/>
  <c r="M272" i="13" s="1"/>
  <c r="I272" i="13"/>
  <c r="K272" i="13"/>
  <c r="O272" i="13"/>
  <c r="Q272" i="13"/>
  <c r="V272" i="13"/>
  <c r="G274" i="13"/>
  <c r="I274" i="13"/>
  <c r="K274" i="13"/>
  <c r="M274" i="13"/>
  <c r="O274" i="13"/>
  <c r="Q274" i="13"/>
  <c r="V274" i="13"/>
  <c r="G277" i="13"/>
  <c r="M277" i="13" s="1"/>
  <c r="I277" i="13"/>
  <c r="K277" i="13"/>
  <c r="O277" i="13"/>
  <c r="Q277" i="13"/>
  <c r="V277" i="13"/>
  <c r="G280" i="13"/>
  <c r="I280" i="13"/>
  <c r="K280" i="13"/>
  <c r="M280" i="13"/>
  <c r="O280" i="13"/>
  <c r="Q280" i="13"/>
  <c r="V280" i="13"/>
  <c r="G282" i="13"/>
  <c r="M282" i="13" s="1"/>
  <c r="I282" i="13"/>
  <c r="K282" i="13"/>
  <c r="O282" i="13"/>
  <c r="Q282" i="13"/>
  <c r="V282" i="13"/>
  <c r="G284" i="13"/>
  <c r="I284" i="13"/>
  <c r="K284" i="13"/>
  <c r="M284" i="13"/>
  <c r="O284" i="13"/>
  <c r="Q284" i="13"/>
  <c r="V284" i="13"/>
  <c r="G287" i="13"/>
  <c r="M287" i="13" s="1"/>
  <c r="I287" i="13"/>
  <c r="K287" i="13"/>
  <c r="O287" i="13"/>
  <c r="Q287" i="13"/>
  <c r="V287" i="13"/>
  <c r="I290" i="13"/>
  <c r="Q290" i="13"/>
  <c r="G291" i="13"/>
  <c r="G290" i="13" s="1"/>
  <c r="I291" i="13"/>
  <c r="K291" i="13"/>
  <c r="K290" i="13" s="1"/>
  <c r="O291" i="13"/>
  <c r="O290" i="13" s="1"/>
  <c r="Q291" i="13"/>
  <c r="V291" i="13"/>
  <c r="V290" i="13" s="1"/>
  <c r="G295" i="13"/>
  <c r="M295" i="13" s="1"/>
  <c r="I295" i="13"/>
  <c r="K295" i="13"/>
  <c r="K294" i="13" s="1"/>
  <c r="O295" i="13"/>
  <c r="O294" i="13" s="1"/>
  <c r="Q295" i="13"/>
  <c r="V295" i="13"/>
  <c r="V294" i="13" s="1"/>
  <c r="G297" i="13"/>
  <c r="I297" i="13"/>
  <c r="K297" i="13"/>
  <c r="M297" i="13"/>
  <c r="O297" i="13"/>
  <c r="Q297" i="13"/>
  <c r="V297" i="13"/>
  <c r="G300" i="13"/>
  <c r="M300" i="13" s="1"/>
  <c r="I300" i="13"/>
  <c r="K300" i="13"/>
  <c r="O300" i="13"/>
  <c r="Q300" i="13"/>
  <c r="V300" i="13"/>
  <c r="G303" i="13"/>
  <c r="I303" i="13"/>
  <c r="I294" i="13" s="1"/>
  <c r="K303" i="13"/>
  <c r="M303" i="13"/>
  <c r="O303" i="13"/>
  <c r="Q303" i="13"/>
  <c r="Q294" i="13" s="1"/>
  <c r="V303" i="13"/>
  <c r="G305" i="13"/>
  <c r="M305" i="13" s="1"/>
  <c r="I305" i="13"/>
  <c r="K305" i="13"/>
  <c r="O305" i="13"/>
  <c r="Q305" i="13"/>
  <c r="V305" i="13"/>
  <c r="G308" i="13"/>
  <c r="G307" i="13" s="1"/>
  <c r="I308" i="13"/>
  <c r="I307" i="13" s="1"/>
  <c r="K308" i="13"/>
  <c r="K307" i="13" s="1"/>
  <c r="O308" i="13"/>
  <c r="O307" i="13" s="1"/>
  <c r="Q308" i="13"/>
  <c r="Q307" i="13" s="1"/>
  <c r="V308" i="13"/>
  <c r="V307" i="13" s="1"/>
  <c r="G311" i="13"/>
  <c r="I311" i="13"/>
  <c r="K311" i="13"/>
  <c r="M311" i="13"/>
  <c r="O311" i="13"/>
  <c r="Q311" i="13"/>
  <c r="V311" i="13"/>
  <c r="G314" i="13"/>
  <c r="I314" i="13"/>
  <c r="K314" i="13"/>
  <c r="M314" i="13"/>
  <c r="O314" i="13"/>
  <c r="Q314" i="13"/>
  <c r="V314" i="13"/>
  <c r="G318" i="13"/>
  <c r="I318" i="13"/>
  <c r="K318" i="13"/>
  <c r="M318" i="13"/>
  <c r="O318" i="13"/>
  <c r="Q318" i="13"/>
  <c r="V318" i="13"/>
  <c r="G322" i="13"/>
  <c r="I322" i="13"/>
  <c r="I321" i="13" s="1"/>
  <c r="K322" i="13"/>
  <c r="K321" i="13" s="1"/>
  <c r="M322" i="13"/>
  <c r="M321" i="13" s="1"/>
  <c r="O322" i="13"/>
  <c r="Q322" i="13"/>
  <c r="Q321" i="13" s="1"/>
  <c r="V322" i="13"/>
  <c r="V321" i="13" s="1"/>
  <c r="G326" i="13"/>
  <c r="I326" i="13"/>
  <c r="K326" i="13"/>
  <c r="M326" i="13"/>
  <c r="O326" i="13"/>
  <c r="Q326" i="13"/>
  <c r="V326" i="13"/>
  <c r="G329" i="13"/>
  <c r="I329" i="13"/>
  <c r="K329" i="13"/>
  <c r="M329" i="13"/>
  <c r="O329" i="13"/>
  <c r="Q329" i="13"/>
  <c r="V329" i="13"/>
  <c r="G334" i="13"/>
  <c r="M334" i="13" s="1"/>
  <c r="I334" i="13"/>
  <c r="K334" i="13"/>
  <c r="O334" i="13"/>
  <c r="O321" i="13" s="1"/>
  <c r="Q334" i="13"/>
  <c r="V334" i="13"/>
  <c r="G340" i="13"/>
  <c r="I340" i="13"/>
  <c r="K340" i="13"/>
  <c r="M340" i="13"/>
  <c r="O340" i="13"/>
  <c r="Q340" i="13"/>
  <c r="V340" i="13"/>
  <c r="G346" i="13"/>
  <c r="K346" i="13"/>
  <c r="O346" i="13"/>
  <c r="V346" i="13"/>
  <c r="G347" i="13"/>
  <c r="I347" i="13"/>
  <c r="I346" i="13" s="1"/>
  <c r="K347" i="13"/>
  <c r="M347" i="13"/>
  <c r="M346" i="13" s="1"/>
  <c r="O347" i="13"/>
  <c r="Q347" i="13"/>
  <c r="Q346" i="13" s="1"/>
  <c r="V347" i="13"/>
  <c r="G355" i="13"/>
  <c r="O355" i="13"/>
  <c r="G356" i="13"/>
  <c r="I356" i="13"/>
  <c r="I355" i="13" s="1"/>
  <c r="K356" i="13"/>
  <c r="M356" i="13"/>
  <c r="O356" i="13"/>
  <c r="Q356" i="13"/>
  <c r="Q355" i="13" s="1"/>
  <c r="V356" i="13"/>
  <c r="G360" i="13"/>
  <c r="M360" i="13" s="1"/>
  <c r="I360" i="13"/>
  <c r="K360" i="13"/>
  <c r="K355" i="13" s="1"/>
  <c r="O360" i="13"/>
  <c r="Q360" i="13"/>
  <c r="V360" i="13"/>
  <c r="V355" i="13" s="1"/>
  <c r="G362" i="13"/>
  <c r="I362" i="13"/>
  <c r="K362" i="13"/>
  <c r="M362" i="13"/>
  <c r="O362" i="13"/>
  <c r="Q362" i="13"/>
  <c r="V362" i="13"/>
  <c r="G365" i="13"/>
  <c r="K365" i="13"/>
  <c r="O365" i="13"/>
  <c r="V365" i="13"/>
  <c r="G366" i="13"/>
  <c r="I366" i="13"/>
  <c r="I365" i="13" s="1"/>
  <c r="K366" i="13"/>
  <c r="M366" i="13"/>
  <c r="M365" i="13" s="1"/>
  <c r="O366" i="13"/>
  <c r="Q366" i="13"/>
  <c r="Q365" i="13" s="1"/>
  <c r="V366" i="13"/>
  <c r="G368" i="13"/>
  <c r="K368" i="13"/>
  <c r="O368" i="13"/>
  <c r="V368" i="13"/>
  <c r="G369" i="13"/>
  <c r="I369" i="13"/>
  <c r="I368" i="13" s="1"/>
  <c r="K369" i="13"/>
  <c r="M369" i="13"/>
  <c r="M368" i="13" s="1"/>
  <c r="O369" i="13"/>
  <c r="Q369" i="13"/>
  <c r="Q368" i="13" s="1"/>
  <c r="V369" i="13"/>
  <c r="G371" i="13"/>
  <c r="G372" i="13"/>
  <c r="I372" i="13"/>
  <c r="I371" i="13" s="1"/>
  <c r="K372" i="13"/>
  <c r="M372" i="13"/>
  <c r="O372" i="13"/>
  <c r="Q372" i="13"/>
  <c r="Q371" i="13" s="1"/>
  <c r="V372" i="13"/>
  <c r="G374" i="13"/>
  <c r="M374" i="13" s="1"/>
  <c r="I374" i="13"/>
  <c r="K374" i="13"/>
  <c r="K371" i="13" s="1"/>
  <c r="O374" i="13"/>
  <c r="Q374" i="13"/>
  <c r="V374" i="13"/>
  <c r="V371" i="13" s="1"/>
  <c r="G376" i="13"/>
  <c r="I376" i="13"/>
  <c r="K376" i="13"/>
  <c r="M376" i="13"/>
  <c r="O376" i="13"/>
  <c r="Q376" i="13"/>
  <c r="V376" i="13"/>
  <c r="G378" i="13"/>
  <c r="M378" i="13" s="1"/>
  <c r="I378" i="13"/>
  <c r="K378" i="13"/>
  <c r="O378" i="13"/>
  <c r="O371" i="13" s="1"/>
  <c r="Q378" i="13"/>
  <c r="V378" i="13"/>
  <c r="G380" i="13"/>
  <c r="I380" i="13"/>
  <c r="K380" i="13"/>
  <c r="M380" i="13"/>
  <c r="O380" i="13"/>
  <c r="Q380" i="13"/>
  <c r="V380" i="13"/>
  <c r="G382" i="13"/>
  <c r="M382" i="13" s="1"/>
  <c r="I382" i="13"/>
  <c r="K382" i="13"/>
  <c r="O382" i="13"/>
  <c r="Q382" i="13"/>
  <c r="V382" i="13"/>
  <c r="G384" i="13"/>
  <c r="I384" i="13"/>
  <c r="K384" i="13"/>
  <c r="M384" i="13"/>
  <c r="O384" i="13"/>
  <c r="Q384" i="13"/>
  <c r="V384" i="13"/>
  <c r="G386" i="13"/>
  <c r="M386" i="13" s="1"/>
  <c r="I386" i="13"/>
  <c r="K386" i="13"/>
  <c r="O386" i="13"/>
  <c r="Q386" i="13"/>
  <c r="V386" i="13"/>
  <c r="I388" i="13"/>
  <c r="Q388" i="13"/>
  <c r="G389" i="13"/>
  <c r="M389" i="13" s="1"/>
  <c r="M388" i="13" s="1"/>
  <c r="I389" i="13"/>
  <c r="K389" i="13"/>
  <c r="K388" i="13" s="1"/>
  <c r="O389" i="13"/>
  <c r="O388" i="13" s="1"/>
  <c r="Q389" i="13"/>
  <c r="V389" i="13"/>
  <c r="V388" i="13" s="1"/>
  <c r="G395" i="13"/>
  <c r="I395" i="13"/>
  <c r="K395" i="13"/>
  <c r="M395" i="13"/>
  <c r="O395" i="13"/>
  <c r="Q395" i="13"/>
  <c r="V395" i="13"/>
  <c r="AE401" i="13"/>
  <c r="AF401" i="13"/>
  <c r="G36" i="12"/>
  <c r="G9" i="12"/>
  <c r="G8" i="12" s="1"/>
  <c r="I9" i="12"/>
  <c r="I8" i="12" s="1"/>
  <c r="K9" i="12"/>
  <c r="O9" i="12"/>
  <c r="O8" i="12" s="1"/>
  <c r="Q9" i="12"/>
  <c r="Q8" i="12" s="1"/>
  <c r="V9" i="12"/>
  <c r="G11" i="12"/>
  <c r="M11" i="12" s="1"/>
  <c r="I11" i="12"/>
  <c r="K11" i="12"/>
  <c r="O11" i="12"/>
  <c r="Q11" i="12"/>
  <c r="V11" i="12"/>
  <c r="G13" i="12"/>
  <c r="I13" i="12"/>
  <c r="K13" i="12"/>
  <c r="K8" i="12" s="1"/>
  <c r="M13" i="12"/>
  <c r="O13" i="12"/>
  <c r="Q13" i="12"/>
  <c r="V13" i="12"/>
  <c r="V8" i="12" s="1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AE36" i="12"/>
  <c r="AF36" i="12"/>
  <c r="I20" i="1"/>
  <c r="I19" i="1"/>
  <c r="I18" i="1"/>
  <c r="I17" i="1"/>
  <c r="I16" i="1"/>
  <c r="I73" i="1"/>
  <c r="J72" i="1" s="1"/>
  <c r="F46" i="1"/>
  <c r="G23" i="1" s="1"/>
  <c r="G46" i="1"/>
  <c r="G25" i="1" s="1"/>
  <c r="H46" i="1"/>
  <c r="I45" i="1"/>
  <c r="I44" i="1"/>
  <c r="I43" i="1"/>
  <c r="I41" i="1"/>
  <c r="I40" i="1"/>
  <c r="J28" i="1"/>
  <c r="J26" i="1"/>
  <c r="G38" i="1"/>
  <c r="F38" i="1"/>
  <c r="J23" i="1"/>
  <c r="J24" i="1"/>
  <c r="J25" i="1"/>
  <c r="J27" i="1"/>
  <c r="E24" i="1"/>
  <c r="G24" i="1"/>
  <c r="E26" i="1"/>
  <c r="G26" i="1"/>
  <c r="J55" i="1" l="1"/>
  <c r="J57" i="1"/>
  <c r="J59" i="1"/>
  <c r="J61" i="1"/>
  <c r="J63" i="1"/>
  <c r="J65" i="1"/>
  <c r="J67" i="1"/>
  <c r="J69" i="1"/>
  <c r="J71" i="1"/>
  <c r="J53" i="1"/>
  <c r="J54" i="1"/>
  <c r="J56" i="1"/>
  <c r="J58" i="1"/>
  <c r="J60" i="1"/>
  <c r="J62" i="1"/>
  <c r="J64" i="1"/>
  <c r="J66" i="1"/>
  <c r="J68" i="1"/>
  <c r="J70" i="1"/>
  <c r="A27" i="1"/>
  <c r="M27" i="14"/>
  <c r="M61" i="14"/>
  <c r="M48" i="14"/>
  <c r="M14" i="14"/>
  <c r="G48" i="14"/>
  <c r="G14" i="14"/>
  <c r="M8" i="13"/>
  <c r="M206" i="13"/>
  <c r="M355" i="13"/>
  <c r="M371" i="13"/>
  <c r="M294" i="13"/>
  <c r="G321" i="13"/>
  <c r="G206" i="13"/>
  <c r="G388" i="13"/>
  <c r="M308" i="13"/>
  <c r="M307" i="13" s="1"/>
  <c r="G294" i="13"/>
  <c r="M291" i="13"/>
  <c r="M290" i="13" s="1"/>
  <c r="M260" i="13"/>
  <c r="M257" i="13" s="1"/>
  <c r="M9" i="12"/>
  <c r="M8" i="12" s="1"/>
  <c r="I21" i="1"/>
  <c r="J39" i="1"/>
  <c r="J46" i="1" s="1"/>
  <c r="J41" i="1"/>
  <c r="J44" i="1"/>
  <c r="J40" i="1"/>
  <c r="J43" i="1"/>
  <c r="J73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Ivoš Kupský</author>
  </authors>
  <commentList>
    <comment ref="S6" authorId="0" shapeId="0" xr:uid="{6F7F726C-4094-48B5-AF5D-15BF4206F45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1AD550F-87DC-418D-A43A-C856BC4A058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Ivoš Kupský</author>
  </authors>
  <commentList>
    <comment ref="S6" authorId="0" shapeId="0" xr:uid="{83CAE261-4DB5-4405-8E8E-41BCB2D7896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0AAA56E-D2A4-4F08-B88E-6047F33B0D6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Ivoš Kupský</author>
  </authors>
  <commentList>
    <comment ref="S6" authorId="0" shapeId="0" xr:uid="{E78BF12D-86AA-4DCB-8282-AC82A33CA3D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B372AFF-A33B-4EA0-B36C-5B93B84A4CE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<sst xmlns="http://schemas.openxmlformats.org/spreadsheetml/2006/main" count="2738" uniqueCount="809">
  <si>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</si>
  <si>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</si>
  <si>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</si>
  <si>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</si>
  <si>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</si>
  <si>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</si>
  <si>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</si>
  <si>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</si>
  <si>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</si>
  <si>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</si>
  <si>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</si>
  <si>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</si>
  <si>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</si>
  <si>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</si>
  <si>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</si>
  <si>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</si>
  <si>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</si>
  <si>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</si>
  <si>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</si>
  <si>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</si>
  <si>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</si>
  <si>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</si>
  <si>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</si>
  <si>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</si>
  <si>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</si>
  <si>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</si>
  <si>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</si>
  <si>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</si>
  <si>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</si>
  <si>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</si>
  <si>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</si>
  <si>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</si>
  <si>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</si>
  <si>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</si>
  <si>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</si>
  <si>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</si>
  <si>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</si>
  <si>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</si>
  <si>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</si>
  <si>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</si>
  <si>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</si>
  <si>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</si>
  <si>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</si>
  <si>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21-024</t>
  </si>
  <si>
    <t>Přestavba parovodu na horkovod - Tábor, oblast Milkom, Frial, SVJ Soběslavská</t>
  </si>
  <si>
    <t>C-Energy Planá s.r.o.</t>
  </si>
  <si>
    <t>Průmyslová 748</t>
  </si>
  <si>
    <t>Planá nad Lužnicí</t>
  </si>
  <si>
    <t>39102</t>
  </si>
  <si>
    <t>25106481</t>
  </si>
  <si>
    <t>CZ25106481</t>
  </si>
  <si>
    <t>iprojekt info s.r.o.</t>
  </si>
  <si>
    <t>Šeříková 98/8</t>
  </si>
  <si>
    <t>Brno-Jundrov</t>
  </si>
  <si>
    <t>63700</t>
  </si>
  <si>
    <t>07691670</t>
  </si>
  <si>
    <t>Stavba</t>
  </si>
  <si>
    <t>Ostatní a vedlejší náklady</t>
  </si>
  <si>
    <t>VN</t>
  </si>
  <si>
    <t>Vedlejší a ostatní náklady</t>
  </si>
  <si>
    <t>Stavební objekt</t>
  </si>
  <si>
    <t>01</t>
  </si>
  <si>
    <t>Horkovodní rozvody</t>
  </si>
  <si>
    <t>S1</t>
  </si>
  <si>
    <t>Stavební část</t>
  </si>
  <si>
    <t>T1</t>
  </si>
  <si>
    <t>Trubní část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</si>
  <si>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</si>
  <si>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</si>
  <si>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</si>
  <si>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</si>
  <si>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</si>
  <si>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</si>
  <si>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</si>
  <si>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</si>
  <si>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</si>
  <si>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</si>
  <si>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</si>
  <si>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</si>
  <si>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</si>
  <si>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</si>
  <si>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</si>
  <si>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</si>
  <si>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</si>
  <si>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</si>
  <si>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</si>
  <si>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</si>
  <si>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</si>
  <si>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</si>
  <si>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</si>
  <si>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</si>
  <si>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</si>
  <si>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</si>
  <si>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</si>
  <si>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</si>
  <si>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734</t>
  </si>
  <si>
    <t>Armatury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</si>
  <si>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</si>
  <si>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</si>
  <si>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</si>
  <si>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</si>
  <si>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</si>
  <si>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</si>
  <si>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</si>
  <si>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</si>
  <si>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M23</t>
  </si>
  <si>
    <t>Montáže potrubí</t>
  </si>
  <si>
    <t>D96</t>
  </si>
  <si>
    <t>Přesuny suti a vybouraných hmot</t>
  </si>
  <si>
    <t>PSU</t>
  </si>
  <si>
    <t>ON</t>
  </si>
  <si>
    <t>Soupis vedlejších a ostatních nákladů</t>
  </si>
  <si>
    <t>#TypZaznamu#</t>
  </si>
  <si>
    <t>STA</t>
  </si>
  <si>
    <t>02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</si>
  <si>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</si>
  <si>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</si>
  <si>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</si>
  <si>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</si>
  <si>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</si>
  <si>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</si>
  <si>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</si>
  <si>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</si>
  <si>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</si>
  <si>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</si>
  <si>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</si>
  <si>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</si>
  <si>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</si>
  <si>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</si>
  <si>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</si>
  <si>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</si>
  <si>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</si>
  <si>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</si>
  <si>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</si>
  <si>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</si>
  <si>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</si>
  <si>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</si>
  <si>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</si>
  <si>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</si>
  <si>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</si>
  <si>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</si>
  <si>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00524RT1</t>
  </si>
  <si>
    <t>Dopracování dokumentace pro provedení, stavby</t>
  </si>
  <si>
    <t>soubor</t>
  </si>
  <si>
    <t>Vlastní</t>
  </si>
  <si>
    <t>Indiv</t>
  </si>
  <si>
    <t>Práce</t>
  </si>
  <si>
    <t>POL1_1</t>
  </si>
  <si>
    <t>SPU</t>
  </si>
  <si>
    <t>00524RT3</t>
  </si>
  <si>
    <t>Vytýčení inženýrských sítí</t>
  </si>
  <si>
    <t xml:space="preserve">ks    </t>
  </si>
  <si>
    <t>SLEVA</t>
  </si>
  <si>
    <t>Sleva</t>
  </si>
  <si>
    <t>-</t>
  </si>
  <si>
    <t>OPN</t>
  </si>
  <si>
    <t>POL13_0</t>
  </si>
  <si>
    <t>00511 R</t>
  </si>
  <si>
    <t xml:space="preserve">Geodetické práce </t>
  </si>
  <si>
    <t>Soubor</t>
  </si>
  <si>
    <t>RTS 21/ II</t>
  </si>
  <si>
    <t>VRN</t>
  </si>
  <si>
    <t>POL99_2</t>
  </si>
  <si>
    <t>005121R</t>
  </si>
  <si>
    <t>Zařízení staveniště</t>
  </si>
  <si>
    <t>POL99_0</t>
  </si>
  <si>
    <t>005122R</t>
  </si>
  <si>
    <t>Provozní vlivy</t>
  </si>
  <si>
    <t>005123R</t>
  </si>
  <si>
    <t>Územní vlivy</t>
  </si>
  <si>
    <t>005124010R</t>
  </si>
  <si>
    <t>Koordinační činnost</t>
  </si>
  <si>
    <t>005124020R</t>
  </si>
  <si>
    <t>Autorský dozor</t>
  </si>
  <si>
    <t>POL99_8</t>
  </si>
  <si>
    <t>005211030R</t>
  </si>
  <si>
    <t xml:space="preserve">Dočasná dopravní opatření </t>
  </si>
  <si>
    <t>005211040R</t>
  </si>
  <si>
    <t xml:space="preserve">Užívání veřejných ploch a prostranství  </t>
  </si>
  <si>
    <t>m2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</si>
  <si>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</si>
  <si>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</si>
  <si>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</si>
  <si>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</si>
  <si>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SUM</t>
  </si>
  <si>
    <t>END</t>
  </si>
  <si>
    <t>Položkový soupis prací a dodávek</t>
  </si>
  <si>
    <t>111201101R00</t>
  </si>
  <si>
    <t>Odstranění křovin a stromů o průměru do 10 cm při celkové ploše do 1 000 m2</t>
  </si>
  <si>
    <t>800-1</t>
  </si>
  <si>
    <t>RTS 21/ I</t>
  </si>
  <si>
    <t>POL1_</t>
  </si>
  <si>
    <t>s odstraněním kořenů a s případným nutným odklizením křovin a stromů na hromady na vzdálenost do 50 m nebo s naložením na dopravní prostředek, do sklonu terénu 1 : 5,</t>
  </si>
  <si>
    <t>SPI</t>
  </si>
  <si>
    <t>111201501R00</t>
  </si>
  <si>
    <t>Spálení větví o průměru kmene přes 100 mm, na hromadách, pro všechny druhy stromů</t>
  </si>
  <si>
    <t>kus</t>
  </si>
  <si>
    <t>Včetně očištění spáleniště, uložení popela a zbytků na hromadu.</t>
  </si>
  <si>
    <t>112101103R00</t>
  </si>
  <si>
    <t>Kácení stromů listnatých_x000D_
 o průměru kmene přes 500 do 700 mm</t>
  </si>
  <si>
    <t>s odřezáním kmene a odvětvením, včetně případného odklizení kmene a větví na oddělené hromady na vzdálenost do 50 m nebo s naložením na dopravní prostředek,</t>
  </si>
  <si>
    <t>112101122R00</t>
  </si>
  <si>
    <t>Kácení stromů jehličnatých bez odkornění_x000D_
 o průměru přes 300 do 500 mm</t>
  </si>
  <si>
    <t>112201102R00</t>
  </si>
  <si>
    <t>Odstranění pařezů pod úrovní terénu vykopáním_x000D_
 o průměru přes 300 do 500 mm</t>
  </si>
  <si>
    <t>s jejich vykopáním nebo vytrháním, s přesekáním kořenů a s případným nutným přemístěním pařezů na hromady do vzdálenosti do 50 m nebo s naložením na dopravní prostředek,</t>
  </si>
  <si>
    <t>112201103R00</t>
  </si>
  <si>
    <t>Odstranění pařezů pod úrovní terénu vykopáním_x000D_
 o průměru přes 500 do 700 mm</t>
  </si>
  <si>
    <t>112211113R00</t>
  </si>
  <si>
    <t>Spálení pařezů na hromadách průměr přes 500 do 1000 mm</t>
  </si>
  <si>
    <t>823-2</t>
  </si>
  <si>
    <t>Včetně:</t>
  </si>
  <si>
    <t>POP</t>
  </si>
  <si>
    <t>- vodorovné přemístění pařezů ze vzdálenosti do 20 m,</t>
  </si>
  <si>
    <t>- ukládání pařezů na ohništi,</t>
  </si>
  <si>
    <t>- udržování ohně,</t>
  </si>
  <si>
    <t>- likvidaci ohniště,</t>
  </si>
  <si>
    <t>- zajištění požární ochrany prostoru, v němž se spalování provádí.</t>
  </si>
  <si>
    <t>113106121R00</t>
  </si>
  <si>
    <t>Rozebrání komunikací pro pěší s jakýmkoliv ložem a výplní spár_x000D_
 z betonových nebo kameninových dlaždic nebo tvarovek</t>
  </si>
  <si>
    <t>822-1</t>
  </si>
  <si>
    <t>s přemístěním hmot na skládku na vzdálenost do 3 m nebo s naložením na dopravní prostředek</t>
  </si>
  <si>
    <t>113106231R00</t>
  </si>
  <si>
    <t>Rozebrání vozovek a ploch s jakoukoliv výplní spár _x000D_
 v jakékoliv ploše, ze zámkové dlažky, kladených do lože z kameniva</t>
  </si>
  <si>
    <t>113107515R00</t>
  </si>
  <si>
    <t>Odstranění podkladů nebo krytů z kameniva hrubého drceného, v ploše jednotlivě do 50 m2, tloušťka vrstvy 150 mm</t>
  </si>
  <si>
    <t>chodník : 3,5+105</t>
  </si>
  <si>
    <t>VV</t>
  </si>
  <si>
    <t>vozovka : 37+1,55+21+18</t>
  </si>
  <si>
    <t>113108310R00</t>
  </si>
  <si>
    <t>Odstranění podkladů nebo krytů živičných, v ploše jednotlivě do 50 m2, tloušťka vrstvy 100 mm</t>
  </si>
  <si>
    <t>51+58+3,5+4+28+32+25+29</t>
  </si>
  <si>
    <t>113111125R00</t>
  </si>
  <si>
    <t>Odstranění podkladů nebo krytů z kameniva zpevněného cementem, v ploše jednotlivě do 50 m2, tloušťka vrstvy 250 mm</t>
  </si>
  <si>
    <t>43+2,5+25+22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</si>
  <si>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</si>
  <si>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</si>
  <si>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</si>
  <si>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</si>
  <si>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113202111R00</t>
  </si>
  <si>
    <t>Vytrhání obrub z krajníků nebo obrubníků stojatých</t>
  </si>
  <si>
    <t>119001421R00</t>
  </si>
  <si>
    <t>Dočasné zajištění podzemního potrubí nebo vedení kabelů do 3 kabelů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</si>
  <si>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</si>
  <si>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120001101R00</t>
  </si>
  <si>
    <t>Ztížené vykopávky v horninách jakékoliv třídy</t>
  </si>
  <si>
    <t>m3</t>
  </si>
  <si>
    <t>příplatek k cenám vykopávek za ztížení vykopávky v blízkosti podzemního vedení nebo výbušnin v horninách jakékoliv třídy,</t>
  </si>
  <si>
    <t>121101100R00</t>
  </si>
  <si>
    <t>Sejmutí ornice s přemístěním na vzdálenost do 50 m</t>
  </si>
  <si>
    <t>nebo lesní půdy, s vodorovným přemístěním na hromady v místě upotřebení nebo na dočasné či trvalé skládky se složením</t>
  </si>
  <si>
    <t>šachty: :</t>
  </si>
  <si>
    <t>kompenzátory: :</t>
  </si>
  <si>
    <t>145+20+95+70</t>
  </si>
  <si>
    <t>130901123R00</t>
  </si>
  <si>
    <t>Bourání konstrukcí v hloubených vykopávkách z betonu, železového nebo z předpjatého, pneumatickým kladivem</t>
  </si>
  <si>
    <t>s přemístěním suti na hromady na vzdálenost do 20 m nebo s uložením na dopravní prostředek,</t>
  </si>
  <si>
    <t>0,6*0,15*77</t>
  </si>
  <si>
    <t>(2,8*0,25*0,9)*2</t>
  </si>
  <si>
    <t>(2,6*0,25*0,9)*2</t>
  </si>
  <si>
    <t>(2,5*2,5*1)*4</t>
  </si>
  <si>
    <t>(7*0,25*1)*2</t>
  </si>
  <si>
    <t>(4,5*0,25*1)*2</t>
  </si>
  <si>
    <t>(2*0,2*1)*8</t>
  </si>
  <si>
    <t>stena kanálu svj : 0,6*0,15*50</t>
  </si>
  <si>
    <t>patky milcom : (0,5*0,5*1)*4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</si>
  <si>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</si>
  <si>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</si>
  <si>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</si>
  <si>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240,68500/2</t>
  </si>
  <si>
    <t>132201219R00</t>
  </si>
  <si>
    <t xml:space="preserve">Hloubení rýh šířky přes 60 do 200 cm příplatek za lepivost, v hornině 3,  </t>
  </si>
  <si>
    <t>240,68500/2*0,3</t>
  </si>
  <si>
    <t>132301212R00</t>
  </si>
  <si>
    <t xml:space="preserve">Hloubení rýh šířky přes 60 do 200 cm do 1000 m3, v hornině 4, hloubení strojně </t>
  </si>
  <si>
    <t>132301219R00</t>
  </si>
  <si>
    <t xml:space="preserve">Hloubení rýh šířky přes 60 do 200 cm příplatek za lepivost, v hornině 4,  </t>
  </si>
  <si>
    <t>139601102R00</t>
  </si>
  <si>
    <t>Ruční výkop jam, rýh a šachet v hornině 3</t>
  </si>
  <si>
    <t>s přehozením na vzdálenost do 5 m nebo s naložením na ruční dopravní prostředek</t>
  </si>
  <si>
    <t>240,68500*0,1</t>
  </si>
  <si>
    <t>151101101R00</t>
  </si>
  <si>
    <t>Zřízení pažení a rozepření stěn rýh příložné  pro jakoukoliv mezerovitost, hloubky do 2 m</t>
  </si>
  <si>
    <t>pro podzemní vedení pro všechny šířky rýhy,</t>
  </si>
  <si>
    <t>115</t>
  </si>
  <si>
    <t>35*2</t>
  </si>
  <si>
    <t>57*2</t>
  </si>
  <si>
    <t>20*2</t>
  </si>
  <si>
    <t>151101102R00</t>
  </si>
  <si>
    <t>Zřízení pažení a rozepření stěn rýh příložné  pro jakoukoliv mezerovitost, hloubky do 4 m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</si>
  <si>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</si>
  <si>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</si>
  <si>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</si>
  <si>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151101112R00</t>
  </si>
  <si>
    <t>Odstranění pažení a rozepření rýh příložné , hloubky do 4 m</t>
  </si>
  <si>
    <t>151401501R00</t>
  </si>
  <si>
    <t>Přepažování rozepření zapažených stěn výkopů při roubení příložném, hloubky do 4 m</t>
  </si>
  <si>
    <t>4*2*1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</si>
  <si>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</si>
  <si>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</si>
  <si>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</si>
  <si>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240,68500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</si>
  <si>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</si>
  <si>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</si>
  <si>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</si>
  <si>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</si>
  <si>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</si>
  <si>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</si>
  <si>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240,68500+397,90000</t>
  </si>
  <si>
    <t>162701155R00</t>
  </si>
  <si>
    <t>Vodorovné přemístění výkopku z horniny 5 až 7, na vzdálenost přes 9 000  do 10 000 m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</si>
  <si>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</si>
  <si>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</si>
  <si>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</si>
  <si>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162201210R00</t>
  </si>
  <si>
    <t>Vodorovné přemístění výkopku příplatek za každých dalších 10 m_x000D_
 z horniny 1 až 4, kolečkem</t>
  </si>
  <si>
    <t>162301413R00</t>
  </si>
  <si>
    <t>Vodorovné přemístění větví, kmenů, nebo pařezů kmenů stromů listnatých, průměru kmene přes 500 do 700 mm, na vzdálenost do 5 000 m</t>
  </si>
  <si>
    <t xml:space="preserve"> s naložením, složením a dopravou,</t>
  </si>
  <si>
    <t>162301423R00</t>
  </si>
  <si>
    <t>Vodorovné přemístění větví, kmenů, nebo pařezů pařezů, průměru kmene přes 500 do 700 mm, na vzdálenost do 5 000 m</t>
  </si>
  <si>
    <t>167101102R00</t>
  </si>
  <si>
    <t>Nakládání, skládání, překládání neulehlého výkopku nakládání výkopku_x000D_
 přes 100 m3, z horniny 1 až 4</t>
  </si>
  <si>
    <t>397,90000</t>
  </si>
  <si>
    <t>174101101R00</t>
  </si>
  <si>
    <t>Zásyp sypaninou se zhutněním jam, šachet, rýh nebo kolem objektů v těchto vykopávkách</t>
  </si>
  <si>
    <t>z jakékoliv horniny s uložením výkopku po vrstvách,</t>
  </si>
  <si>
    <t>přípočet kanál: :</t>
  </si>
  <si>
    <t>odpočet obsyp: :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</si>
  <si>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</si>
  <si>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</si>
  <si>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</si>
  <si>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Milcom : 1,6*0,25*77</t>
  </si>
  <si>
    <t>1*0,25*20</t>
  </si>
  <si>
    <t>Frial_SVJ : 1*0,26*12</t>
  </si>
  <si>
    <t>1,6*0,23*158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</si>
  <si>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</si>
  <si>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</si>
  <si>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</si>
  <si>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182303111R00</t>
  </si>
  <si>
    <t>Doplnění ornice v rovině nebo na svahu do 1:5</t>
  </si>
  <si>
    <t>823-1</t>
  </si>
  <si>
    <t>na travnatých plochách tloušťky do 5 cm, s přemístěním na vzdálenost do 3 m vodorovně,</t>
  </si>
  <si>
    <t>183403153R00</t>
  </si>
  <si>
    <t>Obdělávání půdy hrabáním, v rovině nebo na svahu 1:5</t>
  </si>
  <si>
    <t>199000002R00</t>
  </si>
  <si>
    <t>Poplatky za skládku horniny 1- 4, skupina 17 05 04 z Katalogu odpadů</t>
  </si>
  <si>
    <t>199000003R00</t>
  </si>
  <si>
    <t>Poplatky za skládku horniny 5 - 7, skupina 17 05 04 z Katalogu odpadů</t>
  </si>
  <si>
    <t>180400120RA0</t>
  </si>
  <si>
    <t>Založení trávníku parkového,rovina,s odplevelením</t>
  </si>
  <si>
    <t>Součtová</t>
  </si>
  <si>
    <t>Agregovaná položka</t>
  </si>
  <si>
    <t>POL2_1</t>
  </si>
  <si>
    <t>553424682R</t>
  </si>
  <si>
    <t>Přechodová výkopová lávka</t>
  </si>
  <si>
    <t>Specifikace</t>
  </si>
  <si>
    <t>POL3_</t>
  </si>
  <si>
    <t>58330002.AR</t>
  </si>
  <si>
    <t>štěrkopísek</t>
  </si>
  <si>
    <t>t</t>
  </si>
  <si>
    <t>SPCM</t>
  </si>
  <si>
    <t>POL3_0</t>
  </si>
  <si>
    <t>397,90000*1,8</t>
  </si>
  <si>
    <t>583312054R</t>
  </si>
  <si>
    <t>kamenivo přírodní těžené frakce 0,0 až 4,0 mm; třída B; Středočeský kraj</t>
  </si>
  <si>
    <t>POL3_1</t>
  </si>
  <si>
    <t>97,064*1,6</t>
  </si>
  <si>
    <t>S20020014T</t>
  </si>
  <si>
    <t>Pronájem mobilního oplocení F2 3500x2100 mm</t>
  </si>
  <si>
    <t xml:space="preserve">den   </t>
  </si>
  <si>
    <t>Rám oplocení  je svařovaný z trubek o průměru 41,5mm a sílou stěny 1,25mm. Výplň svařovaná síť oka 300x100 mm z pozinkovaného drátu 4/3,5mm (vodorovný/svislý)</t>
  </si>
  <si>
    <t>S20101001T</t>
  </si>
  <si>
    <t>Provizorní přejezd - pronájem</t>
  </si>
  <si>
    <t>271571111R00</t>
  </si>
  <si>
    <t xml:space="preserve">Polštáře zhutněné pod základy štěrkopísek tříděný,  </t>
  </si>
  <si>
    <t>800-2</t>
  </si>
  <si>
    <t>(1,74*0,1)*3</t>
  </si>
  <si>
    <t>273321311R00</t>
  </si>
  <si>
    <t>Beton základových desek železový třídy C 16/20</t>
  </si>
  <si>
    <t>801-1</t>
  </si>
  <si>
    <t>bez dodávky a uložení výztuže</t>
  </si>
  <si>
    <t>(1,75*0,15)*3</t>
  </si>
  <si>
    <t>273321711R00</t>
  </si>
  <si>
    <t>Beton základových desek železový třídy C 35/45</t>
  </si>
  <si>
    <t>(1,65*0,2)*3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</si>
  <si>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</si>
  <si>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</si>
  <si>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</si>
  <si>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zakl.deska : ((7*0,15)+(4,6*0,15))*3</t>
  </si>
  <si>
    <t>strop : ((6*0,2)+(3*0,2))*3</t>
  </si>
  <si>
    <t>273351216R00</t>
  </si>
  <si>
    <t>Bednění stěn základových desek odstranění</t>
  </si>
  <si>
    <t>273361821R00</t>
  </si>
  <si>
    <t>Výztuž základových desek z betonářské oceli 10 505(R)</t>
  </si>
  <si>
    <t>včetně distančních prvků</t>
  </si>
  <si>
    <t>strop : 0,12642*3</t>
  </si>
  <si>
    <t>273361921RT4</t>
  </si>
  <si>
    <t>Výztuž základových desek ze svařovaných sítí průměr drátu 6 mm, velikost oka 100/100 mm</t>
  </si>
  <si>
    <t>(1,75*0,005)*6</t>
  </si>
  <si>
    <t>274272110RT3</t>
  </si>
  <si>
    <t>Zdivo základové z bednicích tvárnic tloušťky 150 mm, výplň betonem C 16/20</t>
  </si>
  <si>
    <t>s výplní betonem, bez výztuže,</t>
  </si>
  <si>
    <t>(6*0,75)*3</t>
  </si>
  <si>
    <t>279361821R00</t>
  </si>
  <si>
    <t>Výztuž základových zdí z betonářské oceli 10 505(R)</t>
  </si>
  <si>
    <t>((42*0,8)*3)*0,000617</t>
  </si>
  <si>
    <t>((12*1,7)*3)*0,000617</t>
  </si>
  <si>
    <t>((12*1,2)*3)*0,000617</t>
  </si>
  <si>
    <t>310238411RT1</t>
  </si>
  <si>
    <t>Zazdívka otvorů o ploše přes 0,25 m2 do 1 m2 ve zdivu nadzákladovém cihlami pálenými pro jakoukoliv maltu cementovou</t>
  </si>
  <si>
    <t>801-4</t>
  </si>
  <si>
    <t>včetně pomocného pracovního lešení</t>
  </si>
  <si>
    <t>(1*0,8*0,3)*3</t>
  </si>
  <si>
    <t>451572111RL2</t>
  </si>
  <si>
    <t>Lože pod potrubí, stoky a drobné objekty z kameniva drobného těženého 0÷4 mm</t>
  </si>
  <si>
    <t>827-1</t>
  </si>
  <si>
    <t>v otevřeném výkopu,</t>
  </si>
  <si>
    <t>Milcom : 1,6*0,1*77</t>
  </si>
  <si>
    <t>1*0,1*20</t>
  </si>
  <si>
    <t>Frial_SVJ : 1*0,1*12</t>
  </si>
  <si>
    <t>1,6*0,1*158</t>
  </si>
  <si>
    <t>564851111R00</t>
  </si>
  <si>
    <t>Podklad ze štěrkodrti s rozprostřením a zhutněním frakce 0-63 mm, tloušťka po zhutnění 150 mm</t>
  </si>
  <si>
    <t>565171111R00</t>
  </si>
  <si>
    <t>Podklad z kameniva obaleného asfaltem ACP 22+, v pruhu šířky do 3 m, třídy 1, tloušťka po zhutnění 100 mm</t>
  </si>
  <si>
    <t>s rozprostřením a zhutněním</t>
  </si>
  <si>
    <t>51+3,5+28+25</t>
  </si>
  <si>
    <t>567142115R00</t>
  </si>
  <si>
    <t>Podklad z kameniva zpevněného cementem SC C8/10, tloušťka po zhutnění 250 mm</t>
  </si>
  <si>
    <t>bez dilatačních spár, s rozprostřením a zhutněním, ošetřením povrchu podkladu vodou</t>
  </si>
  <si>
    <t>573211111R00</t>
  </si>
  <si>
    <t>Postřik živičný spojovací bez posypu kamenivem z asfaltu silničního, v množství od 0,5 do 0,7 kg/m2</t>
  </si>
  <si>
    <t>577141112R00</t>
  </si>
  <si>
    <t>Beton asfaltový s rozprostřením a zhutněním v pruhu šířky do 3 m, ACO 11+ nebo ACO 16+, tloušťky 50 mm, plochy přes 1000 m2</t>
  </si>
  <si>
    <t>60+5+32+30</t>
  </si>
  <si>
    <t>577141122R00</t>
  </si>
  <si>
    <t>Beton asfaltový s rozprostřením a zhutněním v pruhu šířky do 3 m, ACL 16+, tloušťky 50 mm, plochy přes 1000 m2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</si>
  <si>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</si>
  <si>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</si>
  <si>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</si>
  <si>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</si>
  <si>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</si>
  <si>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</si>
  <si>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59217010R</t>
  </si>
  <si>
    <t>obrubník silniční materiál beton; l = 1000,0 mm; š = 150,0 mm; h = 250,0 mm; barva přírodní</t>
  </si>
  <si>
    <t>59217420R</t>
  </si>
  <si>
    <t>obrubník chodníkový materiál beton; l = 1000,0 mm; š = 100,0 mm; h = 200,0 mm; barva šedá</t>
  </si>
  <si>
    <t>59245020R</t>
  </si>
  <si>
    <t>dlažba betonová zámková, dvouvrstvá; kost; šedá; l = 200 mm; š = 165 mm; tl. 60,0 mm</t>
  </si>
  <si>
    <t>180*0,1</t>
  </si>
  <si>
    <t>5924511900R</t>
  </si>
  <si>
    <t>dlažba betonová dvouvrstvá; čtverec; šedá; l = 200 mm; š = 200 mm; tl. 60,0 mm</t>
  </si>
  <si>
    <t>40*0,1</t>
  </si>
  <si>
    <t>612421615R00</t>
  </si>
  <si>
    <t>Omítky vnitřní stěn vápenné nebo vápenocementové v podlaží i ve schodišti hrubé zatřené</t>
  </si>
  <si>
    <t>(1,5*1,5)*3</t>
  </si>
  <si>
    <t>899102111R00</t>
  </si>
  <si>
    <t>Osazení poklopů litinových a ocelových o hmotnost jednotlivě přes 50  do 100 kg</t>
  </si>
  <si>
    <t>899401112R00</t>
  </si>
  <si>
    <t>Osazení poklopů litinových šoupátkových</t>
  </si>
  <si>
    <t>včetně podezdění</t>
  </si>
  <si>
    <t>899711122R00</t>
  </si>
  <si>
    <t>Výstražné fólie výstražná fólie pro kanalizaci, šířka 30 cm</t>
  </si>
  <si>
    <t>282*3</t>
  </si>
  <si>
    <t>28697414R</t>
  </si>
  <si>
    <t>poklop inspekční šachty světlost 600 x 900 mm; výška rámu 110 mm; nosnost 12,5 t; PU+skleněná vlákna</t>
  </si>
  <si>
    <t>42200730R</t>
  </si>
  <si>
    <t>poklop uliční typ lehký; šedá litina; použití pro vodu; vnitř.pr.D = 90 mm; D = 160,0 mm; výška 155 mm; pro: armatura pro domovní přípojky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</si>
  <si>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</si>
  <si>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</si>
  <si>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</si>
  <si>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919735112R00</t>
  </si>
  <si>
    <t>Řezání stávajících krytů nebo podkladů živičných, hloubky přes 50 do 100 mm</t>
  </si>
  <si>
    <t>včetně spotřeby vody</t>
  </si>
  <si>
    <t>919735114R00</t>
  </si>
  <si>
    <t>Řezání stávajících krytů nebo podkladů živičných, hloubky přes 150 do 200 mm</t>
  </si>
  <si>
    <t>40+7+26+22</t>
  </si>
  <si>
    <t>919735124R00</t>
  </si>
  <si>
    <t>Řezání stávajících krytů nebo podkladů betonových, hloubky přes 150 do 200 mm</t>
  </si>
  <si>
    <t>963015141R00</t>
  </si>
  <si>
    <t>Demontáž prefabrikovaných krycích desek o hmotnosti do 0,5 t</t>
  </si>
  <si>
    <t>801-3</t>
  </si>
  <si>
    <t>kanálů, šachet a žump, manipulace s deskami do vzdálenosti 8 m od osy kanálu, očištění nebo vysekání betonu kolem závěsných ok pro zachycení háků zvedacího mechanizmu,</t>
  </si>
  <si>
    <t>(70+125+10)/0,6</t>
  </si>
  <si>
    <t>963015171R00</t>
  </si>
  <si>
    <t>Demontáž prefabrikovaných krycích desek o hmotnosti do 4 t</t>
  </si>
  <si>
    <t>971033541R00</t>
  </si>
  <si>
    <t>Vybourání otvorů ve zdivu cihelném z jakýchkoliv cihel pálených_x000D_
 na jakoukoliv maltu vápenou nebo vápenocementovou, plochy do 1 m2, tloušťky do 300 mm</t>
  </si>
  <si>
    <t>základovém nebo nadzákladovém,</t>
  </si>
  <si>
    <t>Včetně pomocného lešení o výšce podlahy do 1900 mm a pro zatížení do 1,5 kPa  (150 kg/m2).</t>
  </si>
  <si>
    <t>(1*0,8)*3</t>
  </si>
  <si>
    <t>978071221R00</t>
  </si>
  <si>
    <t>Odsekání omítky a odstranění izolace lepenkové svislé, plochy přes 1 m2</t>
  </si>
  <si>
    <t>(205*0,15)*2</t>
  </si>
  <si>
    <t>23*0,25</t>
  </si>
  <si>
    <t>11*0,25</t>
  </si>
  <si>
    <t>(8*0,2)*3</t>
  </si>
  <si>
    <t>978071261R00</t>
  </si>
  <si>
    <t>Odsekání omítky a odstranění izolace lepenkové vodorovné, plochy přes 1 m2</t>
  </si>
  <si>
    <t>205*1,2</t>
  </si>
  <si>
    <t>34</t>
  </si>
  <si>
    <t>7</t>
  </si>
  <si>
    <t>4*3</t>
  </si>
  <si>
    <t>998272201R00</t>
  </si>
  <si>
    <t>Přesun hmot pro trubní vedení z ocelových trub v otevřeném výkopu</t>
  </si>
  <si>
    <t>Přesun hmot</t>
  </si>
  <si>
    <t>POL7_</t>
  </si>
  <si>
    <t>svařovaných (vodovody, plynovody, teplovody, shybky, produktovody - 827 1.2, 827 2.2, 827 4.2, 827 5.2, 827 6.2) včetně drobných objektů,</t>
  </si>
  <si>
    <t>na vzdálenost 100 m</t>
  </si>
  <si>
    <t xml:space="preserve">Hmotnosti z položek s pořadovými čísly: : </t>
  </si>
  <si>
    <t xml:space="preserve">2,5,6,15,24,25,46,47,48,50,51,52,53,54,56,57,58,59,60,61,62,63,64,65,66,67,68,69,70,71,72,73,74,75, : </t>
  </si>
  <si>
    <t xml:space="preserve">76,78,79,80,86, : </t>
  </si>
  <si>
    <t>Součet: : 1292,61256</t>
  </si>
  <si>
    <t>711212002RT3</t>
  </si>
  <si>
    <t>Izolace proti vodě stěrka hydroizolační  proti vlhkosti</t>
  </si>
  <si>
    <t>800-711</t>
  </si>
  <si>
    <t>POL1_7</t>
  </si>
  <si>
    <t>jednovrstvá</t>
  </si>
  <si>
    <t>(1*1)*3</t>
  </si>
  <si>
    <t>67390503R</t>
  </si>
  <si>
    <t>geotextilie PP; funkce drenážní, separační, ochranná, filtrační; plošná hmotnost 300 g/m2; tl. při 20 kPa 2,80 mm; tl. při 2 kPa 4,20 mm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</si>
  <si>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</si>
  <si>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</si>
  <si>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</si>
  <si>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784422271R00</t>
  </si>
  <si>
    <t>Malby vápenné se začištěním v místnostech do 3,8 m, jednobarevné, dvojnásobné s dvojnásobným pačokováním</t>
  </si>
  <si>
    <t>800-784</t>
  </si>
  <si>
    <t>210023RT4</t>
  </si>
  <si>
    <t>Demontáž a zpětná montáž sloupu VO, včetně revize</t>
  </si>
  <si>
    <t>222085005R00</t>
  </si>
  <si>
    <t>Trubka HDPE do D40 v kabelové rýze</t>
  </si>
  <si>
    <t>222085101R00</t>
  </si>
  <si>
    <t>Spojka trubky HDPE mechanická rozebíratelná</t>
  </si>
  <si>
    <t>222085111R00</t>
  </si>
  <si>
    <t>Koncovka trubky HDPE</t>
  </si>
  <si>
    <t>222085301R00</t>
  </si>
  <si>
    <t>Kalibrace trubky HDPE</t>
  </si>
  <si>
    <t>222085401R00</t>
  </si>
  <si>
    <t>Tlakování trubky HDPE</t>
  </si>
  <si>
    <t>3457114812R</t>
  </si>
  <si>
    <t>trubka kabelová jednoplášťová chránička; ohebná, podélné drážkování, vnitřní stěnu lze natřít speciálním olejem; vnější pr.= 40,0 mm; vnitřní pr.= 33,0 mm; mezní hodnota zatížení 750 N/20 cm; teplot.rozsah -5 až 50 °C; stupeň hořlavosti A1; mat. HDPE, bezhalogenová</t>
  </si>
  <si>
    <t>3457164103R</t>
  </si>
  <si>
    <t>spojka pro chráničku šroubovací, materiál PP; pro optický kabel HDPE; dn trubky 40 mm; barva šedá; slouží k napojení kabelu při trasování, zaručuje dokonalý spoj</t>
  </si>
  <si>
    <t>3457164121R</t>
  </si>
  <si>
    <t>koncovka pro chráničku materiál PP; pro optický kabel HDPE; dn trubky 25 mm; určena k ukončení trasování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</si>
  <si>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</si>
  <si>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</si>
  <si>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</si>
  <si>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</si>
  <si>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</si>
  <si>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</si>
  <si>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8,9,10,11,12,13,14,84,85,86,87,88, : </t>
  </si>
  <si>
    <t>Součet: : 268,24829</t>
  </si>
  <si>
    <t>979081121R00</t>
  </si>
  <si>
    <t>Odvoz suti a vybouraných hmot na skládku příplatek za každý další 1 km</t>
  </si>
  <si>
    <t>713400832R00</t>
  </si>
  <si>
    <t>Odstranění tepelné izolace potrubí izolace jakékoliv tloušťky (bez řezání ocelové konstrukce plamenem) rohoží nebo matracemi včetně povrchové úpravy</t>
  </si>
  <si>
    <t>800-713</t>
  </si>
  <si>
    <t>713400811R00</t>
  </si>
  <si>
    <t>Odstranění tepelné izolace potrubí oplechování_x000D_
 potrubí</t>
  </si>
  <si>
    <t>Odstranění oplechování coby povrchové úpravy tepelné izolace potrubí.</t>
  </si>
  <si>
    <t>734172112R00</t>
  </si>
  <si>
    <t>DN 25, včetně dodávky materiálu</t>
  </si>
  <si>
    <t>734419122R00</t>
  </si>
  <si>
    <t>DN 25, bez dodávky materiálu</t>
  </si>
  <si>
    <t>73435RT25A</t>
  </si>
  <si>
    <t>Měřič tepla ultrazvukový DN 25, Qmax = 7 m3/h</t>
  </si>
  <si>
    <t>734172113R00</t>
  </si>
  <si>
    <t>Mezikus z ocelových trubek hladkých - jednoznačné DN 40, včetně dodávky materiálu</t>
  </si>
  <si>
    <t>800-731</t>
  </si>
  <si>
    <t>RTS 20/ II</t>
  </si>
  <si>
    <t>734419123R00</t>
  </si>
  <si>
    <t>Montáž kompaktního měřiče tepla přírubového_x000D_
 DN 40, bez dodávky materiálu</t>
  </si>
  <si>
    <t>MT40</t>
  </si>
  <si>
    <t>Měříč tepla DN 40 Q = 10 m3/h</t>
  </si>
  <si>
    <t>713411121R00</t>
  </si>
  <si>
    <t>Montáž tepelné izolace potrubí a ohybů pásy nebo rohožemi pásy LSP (lamelové skružovací pásy) připevněnými ocelovým drátem , jednovrstvá</t>
  </si>
  <si>
    <t>bez povrchové úpravy</t>
  </si>
  <si>
    <t>Včetně pomocného lešení o výšce podlahy do 1900 mm a pro zatížení do 1,5 kPa.</t>
  </si>
  <si>
    <t>63153581R</t>
  </si>
  <si>
    <t>rohož, pas izolační pro tech. zařízení; minerální vlákno; tl. 40,0 mm; kašírování ocelové pletivo; obj. hmotnost 80,00 kg/m3; hydrofobizováno</t>
  </si>
  <si>
    <t>63153583R</t>
  </si>
  <si>
    <t>rohož, pas izolační pro tech. zařízení; minerální vlákno; tl. 60,0 mm; kašírování ocelové pletivo; obj. hmotnost 80,00 kg/m3; hydrofobizováno</t>
  </si>
  <si>
    <t>998713101R00</t>
  </si>
  <si>
    <t>Přesun hmot pro izolace tepelné v objektech výšky do 6 m</t>
  </si>
  <si>
    <t>50 m vodorovně</t>
  </si>
  <si>
    <t>998713193R00</t>
  </si>
  <si>
    <t>Přesun hmot pro izolace tepelné příplatek k ceně za zvětšený přesun přes vymezenou největší dopravní vzdálenost za vzdálenost do 500 m</t>
  </si>
  <si>
    <t>783226100R00</t>
  </si>
  <si>
    <t xml:space="preserve">Nátěry kov.stavebních doplňk.konstrukcí syntetické základní,  </t>
  </si>
  <si>
    <t>800-783</t>
  </si>
  <si>
    <t>783424140R00</t>
  </si>
  <si>
    <t>Nátěry potrubí a armatur syntetické potrubí, do DN 50 mm, dvojnásobné se základním nátěrem</t>
  </si>
  <si>
    <t>na vzduchu schnoucí</t>
  </si>
  <si>
    <t>979990201R00</t>
  </si>
  <si>
    <t>Poplatek za skládku azbestocementové výrobky, skupina 17 06 05 z Katalogu odpadů</t>
  </si>
  <si>
    <t>979999999R00</t>
  </si>
  <si>
    <t xml:space="preserve">Poplatek za skládku suti s 10 % příměsí - DUFONEV Brno,  </t>
  </si>
  <si>
    <t>979951111R00</t>
  </si>
  <si>
    <t>Výkup kovů železný šrot, tloušťky do 4 mm</t>
  </si>
  <si>
    <t>Pro vyjádření výnosu ve prospěch zhotovitele je nutné jednotkovou cenu uvést se záporným znaménkem. (Získaná částka ponižuje náklad stavby.)</t>
  </si>
  <si>
    <t>230010337R00</t>
  </si>
  <si>
    <t>Příplatek na svar 1. a  2. stupně 51 x 2,6</t>
  </si>
  <si>
    <t>230010345R00</t>
  </si>
  <si>
    <t>Příplatek na svar 1. a  2. stupně 60,3 x 2,9</t>
  </si>
  <si>
    <t>230010347R00</t>
  </si>
  <si>
    <t>Příplatek na svar 1. a  2. stupně 76 x 3,2</t>
  </si>
  <si>
    <t>230010421R00</t>
  </si>
  <si>
    <t>Příplatek na svar 1. a  2. stupně 324 x 6</t>
  </si>
  <si>
    <t>230013342R00</t>
  </si>
  <si>
    <t>Mont.předizol. potr.DN 40 mm,D 125 mm,spoj po 12 m</t>
  </si>
  <si>
    <t>230013042R00</t>
  </si>
  <si>
    <t>Mont.předizol. potr.DN 40 mm,D 125 mm,spoj po 6 m</t>
  </si>
  <si>
    <t>230013352R00</t>
  </si>
  <si>
    <t>Mont.předizol. potr.DN 50 mm,D 140 mm,spoj po 12 m</t>
  </si>
  <si>
    <t>230013052R00</t>
  </si>
  <si>
    <t>Mont.předizol. potr.DN 50 mm,D 140 mm,spoj po 6 m</t>
  </si>
  <si>
    <t>230013062R00</t>
  </si>
  <si>
    <t>Mont.předizol. potr.DN 65 mm,D 160 mm,spoj po 6 m</t>
  </si>
  <si>
    <t>R14710103T</t>
  </si>
  <si>
    <t>Potrubí předizolované PIP DN 40/125, 12m</t>
  </si>
  <si>
    <t>R14720103T</t>
  </si>
  <si>
    <t>Potrubí předizolované PIP DN 40/125, 6m</t>
  </si>
  <si>
    <t>R14710104T</t>
  </si>
  <si>
    <t>Potrubí předizolované PIP DN 50/140, 12m</t>
  </si>
  <si>
    <t>R14720104T</t>
  </si>
  <si>
    <t>Potrubí předizolované PIP DN 50/140, 6m</t>
  </si>
  <si>
    <t>R14720105T</t>
  </si>
  <si>
    <t>Potrubí předizolované PIP DN 65/160, 6m</t>
  </si>
  <si>
    <t>230014042R00</t>
  </si>
  <si>
    <t>Spojka předizolovaného potrubí DN 40/D125 mm</t>
  </si>
  <si>
    <t>230014052R00</t>
  </si>
  <si>
    <t>Spojka předizolovaného potrubí DN 50/D140 mm</t>
  </si>
  <si>
    <t>230014053R00</t>
  </si>
  <si>
    <t>Spojka předizolovaného potrubí DN 50/D160 mm</t>
  </si>
  <si>
    <t>230014062R00</t>
  </si>
  <si>
    <t>Spojka předizolovaného potrubí DN 65/D160 mm</t>
  </si>
  <si>
    <t>230014142R00</t>
  </si>
  <si>
    <t>Spojka předizolovaného potrubí DN 300/D500 mm</t>
  </si>
  <si>
    <t>230014143R00</t>
  </si>
  <si>
    <t>Spojka předizolovaného potrubí DN 300/D560 mm</t>
  </si>
  <si>
    <t>R20710103T</t>
  </si>
  <si>
    <t>Nezesíťovaná smršťovací objímka DN40/125</t>
  </si>
  <si>
    <t>R20710104T</t>
  </si>
  <si>
    <t>Nezesíťovaná smršťovací objímka DN50/140</t>
  </si>
  <si>
    <t>R20711104T</t>
  </si>
  <si>
    <t>Nezesíťovaná smršťovací objímka DN50/160</t>
  </si>
  <si>
    <t>R20710105T</t>
  </si>
  <si>
    <t>Nezesíťovaná smršťovací objímka DN65/160</t>
  </si>
  <si>
    <t>R20710112T</t>
  </si>
  <si>
    <t>Nezesíťovaná smršťovací objímka DN300/500</t>
  </si>
  <si>
    <t>R20711112T</t>
  </si>
  <si>
    <t>Nezesíťovaná smršťovací objímka DN300/560</t>
  </si>
  <si>
    <t>R20715103T</t>
  </si>
  <si>
    <t>Montážní podélně svařovaná objímka DN40/125</t>
  </si>
  <si>
    <t>R20715104T</t>
  </si>
  <si>
    <t>Montážní podélně svařovaná objímka DN50/140</t>
  </si>
  <si>
    <t>R20715105T</t>
  </si>
  <si>
    <t>Montážní podélně svařovaná objímka DN65/160</t>
  </si>
  <si>
    <t>R20720104T</t>
  </si>
  <si>
    <t>Redukční objímka DN50/160XDN50/140</t>
  </si>
  <si>
    <t>R20720105T</t>
  </si>
  <si>
    <t>Redukční objímka DN65/180xDN65/160</t>
  </si>
  <si>
    <t>R15715103T</t>
  </si>
  <si>
    <t>Předizolovaný oblouk DN40/125, 90°, 1,0x1,0</t>
  </si>
  <si>
    <t>R15715203T</t>
  </si>
  <si>
    <t>Předizolovaný oblouk DN40/125, 90°, 1,5x1,0</t>
  </si>
  <si>
    <t>R15715104T</t>
  </si>
  <si>
    <t>Předizolovaný oblouk DN50/140, 90°, 1,0x1,0</t>
  </si>
  <si>
    <t>R15715204T</t>
  </si>
  <si>
    <t>Předizolovaný oblouk DN50/140, 90°, 1,5x1,0</t>
  </si>
  <si>
    <t>R15725204T</t>
  </si>
  <si>
    <t>Předizolovaný oblouk DN50/160, 90°, 1,5x1,0</t>
  </si>
  <si>
    <t>R15715105T</t>
  </si>
  <si>
    <t>Předizolovaný oblouk DN65/160, 90°, 1,0x1,0</t>
  </si>
  <si>
    <t>R15715205T</t>
  </si>
  <si>
    <t>Předizolovaný oblouk DN65/160, 90°, 1,5x1,0</t>
  </si>
  <si>
    <t>R16711105T</t>
  </si>
  <si>
    <t>T-kus 45°, DN65/160xDN65/160</t>
  </si>
  <si>
    <t>R16711112T</t>
  </si>
  <si>
    <t>T-kus 45°, DN300/500xDN65/160</t>
  </si>
  <si>
    <t>R16721112T</t>
  </si>
  <si>
    <t>T-kus 45°, DN300/560xDN65/180</t>
  </si>
  <si>
    <t>R16712112T</t>
  </si>
  <si>
    <t>Paralelní odbočka DN300/500xDN50/140</t>
  </si>
  <si>
    <t>R16722112T</t>
  </si>
  <si>
    <t>Paralelní odbočka DN300/560xDN50/160</t>
  </si>
  <si>
    <t>R14765109T</t>
  </si>
  <si>
    <t>PI redukce DN65/160 x DN40/125, koncentrická redukce</t>
  </si>
  <si>
    <t>R19610105T</t>
  </si>
  <si>
    <t>PI uzavírací armatura DN65/160</t>
  </si>
  <si>
    <t>R29710101T</t>
  </si>
  <si>
    <t>Vřetenové prodloužení, L=1,0m</t>
  </si>
  <si>
    <t>R19910103T</t>
  </si>
  <si>
    <t>Kombinovaná armatura oboustranná DN40/125-2xDN25</t>
  </si>
  <si>
    <t>R19910104T</t>
  </si>
  <si>
    <t>Kombinovaná armatura oboustranná DN50/140-2xDN25</t>
  </si>
  <si>
    <t>R19710103T</t>
  </si>
  <si>
    <t>PI odvzdušňovací armatura DN40/125 - DN25</t>
  </si>
  <si>
    <t>R21710101T</t>
  </si>
  <si>
    <t>Dilatační polštář, vel. 1 (1000x120x40mm)</t>
  </si>
  <si>
    <t>R22710103T</t>
  </si>
  <si>
    <t>Koncové smršťovací víčko DN40/125</t>
  </si>
  <si>
    <t>R22710104T</t>
  </si>
  <si>
    <t>Koncové smršťovací víčko DN50/140</t>
  </si>
  <si>
    <t>R22710105T</t>
  </si>
  <si>
    <t>Koncové smršťovací víčko DN65/160</t>
  </si>
  <si>
    <t>R23710104T</t>
  </si>
  <si>
    <t>Gumová těsnící průchodka DN50/140</t>
  </si>
  <si>
    <t>R23710105T</t>
  </si>
  <si>
    <t>Gumová těsnící průchodka DN65/160</t>
  </si>
  <si>
    <t>R25710100T</t>
  </si>
  <si>
    <t>Doprava, balné - předizolované potrubí</t>
  </si>
  <si>
    <t xml:space="preserve">sada  </t>
  </si>
  <si>
    <t>R23710103T</t>
  </si>
  <si>
    <t>Gumová těsnící průchodka DN40/125</t>
  </si>
  <si>
    <t>230170001R00</t>
  </si>
  <si>
    <t>Příprava pro zkoušku těsnosti, DN do 40</t>
  </si>
  <si>
    <t>sada</t>
  </si>
  <si>
    <t>230170002R00</t>
  </si>
  <si>
    <t>Příprava pro zkoušku těsnosti, DN 50 - 80</t>
  </si>
  <si>
    <t>230170011R00</t>
  </si>
  <si>
    <t>Zkouška těsnosti potrubí, DN do 40</t>
  </si>
  <si>
    <t>230170012R00</t>
  </si>
  <si>
    <t>Zkouška těsnosti potrubí, DN 50 - 80</t>
  </si>
  <si>
    <t>230120042R00</t>
  </si>
  <si>
    <t>Čištění potrubí profukováním nebo proplach. DN 40</t>
  </si>
  <si>
    <t>230120043R00</t>
  </si>
  <si>
    <t>Čištění potrubí profukováním nebo proplach. DN 50</t>
  </si>
  <si>
    <t>230120044R00</t>
  </si>
  <si>
    <t>Čištění potrubí profukováním nebo proplach. DN 65</t>
  </si>
  <si>
    <t>230080451R00</t>
  </si>
  <si>
    <t>Demontáž doplňkových konstrukcí do šrotu</t>
  </si>
  <si>
    <t>kg</t>
  </si>
  <si>
    <t>230081029R00</t>
  </si>
  <si>
    <t>Demontáž do šrotu do 10 kg, rozměr 44,5 x 2,6</t>
  </si>
  <si>
    <t>230081037R00</t>
  </si>
  <si>
    <t>Demontáž do šrotu do 10 kg, rozměr 51 x 2,6</t>
  </si>
  <si>
    <t>230081044R00</t>
  </si>
  <si>
    <t>Demontáž do šrotu do 10 kg, rozměr 60,3 x 2,9</t>
  </si>
  <si>
    <t>230082056R00</t>
  </si>
  <si>
    <t>Demontáž do šrotu do 50 kg, rozměr 89 x 3,6</t>
  </si>
  <si>
    <t>230082087R00</t>
  </si>
  <si>
    <t>Demontáž do šrotu do 50 kg, rozměr 159 x 4,5</t>
  </si>
  <si>
    <t>230011018R00</t>
  </si>
  <si>
    <t>Montáž trubky ocelové 28  x 3,6</t>
  </si>
  <si>
    <t>14470104R</t>
  </si>
  <si>
    <t>trubka bezešvá P235GH,St.35.8; vnější průměr 26,9 mm; tloušťka stěny 3,2 mm; vhodná pro tlaková zařízení</t>
  </si>
  <si>
    <t>230011037R00</t>
  </si>
  <si>
    <t>Montáž trubky ocelové 51 x 2,6</t>
  </si>
  <si>
    <t>14470112R</t>
  </si>
  <si>
    <t>trubka bezešvá P235GH,St.35.8; vnější průměr 48,3 mm; tloušťka stěny 2,6 mm; vhodná pro tlaková zařízení</t>
  </si>
  <si>
    <t>230011045R00</t>
  </si>
  <si>
    <t>Montáž trubky ocelové 60,3 x 2,9</t>
  </si>
  <si>
    <t>14470118R</t>
  </si>
  <si>
    <t>trubka bezešvá P235GH,St.35.8; vnější průměr 60,3 mm; tloušťka stěny 2,9 mm; vhodná pro tlaková zařízení</t>
  </si>
  <si>
    <t>230011047R00</t>
  </si>
  <si>
    <t>Montáž trubky ocelové 76 x 3,2</t>
  </si>
  <si>
    <t>14470123R</t>
  </si>
  <si>
    <t>trubka bezešvá P235GH,St.35.8; vnější průměr 76,1 mm; tloušťka stěny 2,9 mm; vhodná pro tlaková zařízení</t>
  </si>
  <si>
    <t>230020636R00</t>
  </si>
  <si>
    <t>Zhotovení odbočky třída 11-13, 28 x 2,6</t>
  </si>
  <si>
    <t>230021018R00</t>
  </si>
  <si>
    <t>Montáž trub.dílů přivař. do 1kg tř.11-13, 28 x 3,6</t>
  </si>
  <si>
    <t>316306011R</t>
  </si>
  <si>
    <t>oblouk trubkový mat. ocel St35.8 (P235GH); typ R=1,5D; úhel 90 °; DN 20 mm; vnější pr. 26,9 mm; síla stěny 2,3 mm</t>
  </si>
  <si>
    <t>4223170103R</t>
  </si>
  <si>
    <t>kohout kulový uzavírací armatura; přivařovací; pro vodu; PN 40; DN 20; L = 230 mm; ovládání jednoramennou pákou; průměr vrtání koule 15 mm; nevhodné k regulaci</t>
  </si>
  <si>
    <t>R31952101T</t>
  </si>
  <si>
    <t>T-kus se stejnými hrdly, DN20, 26,9x26,9 mm, uhlíková ocel</t>
  </si>
  <si>
    <t>230021037R00</t>
  </si>
  <si>
    <t>Montáž trub.dílů přivař. do 1kg tř.11-13, 51 x 2,6</t>
  </si>
  <si>
    <t>316306017R</t>
  </si>
  <si>
    <t>oblouk trubkový mat. ocel St35.8 (P235GH); typ R=1,5D; úhel 90 °; DN 40 mm; vnější pr. 48,3 mm; síla stěny 2,6 mm</t>
  </si>
  <si>
    <t>230021045R00</t>
  </si>
  <si>
    <t>Montáž trub.dílů přivař.do 1kg tř.11-13,60,3 x 2,9</t>
  </si>
  <si>
    <t>316306020R</t>
  </si>
  <si>
    <t>oblouk trubkový mat. ocel St35.8 (P235GH); typ R=1,5D; úhel 90 °; DN 50 mm; vnější pr. 60,3 mm; síla stěny 2,9 mm</t>
  </si>
  <si>
    <t>230021047R00</t>
  </si>
  <si>
    <t>Montáž trub.dílů přivař.do 1kg tř.11-13, 76 x 3,2</t>
  </si>
  <si>
    <t>316306022R</t>
  </si>
  <si>
    <t>oblouk trubkový mat. ocel St35.8 (P235GH); typ R=1,5D; úhel 90 °; DN 65 mm; vnější pr. 76,1 mm; síla stěny 2,9 mm</t>
  </si>
  <si>
    <t>230022037R00</t>
  </si>
  <si>
    <t>Montáž trub.dílů přivař.do 3 kg tř.11-13, 51 x 2,6</t>
  </si>
  <si>
    <t>4223170106R</t>
  </si>
  <si>
    <t>kohout kulový uzavírací armatura; přivařovací; pro vodu; PN 40; DN 40; L = 260 mm; ovládání jednoramennou pákou; průměr vrtání koule 32 mm; nevhodné k regulaci</t>
  </si>
  <si>
    <t>230022045R00</t>
  </si>
  <si>
    <t>Montáž trub.dílů přivař.do 3 kg tř.11-13, 60,3x2,9</t>
  </si>
  <si>
    <t>4223170107R</t>
  </si>
  <si>
    <t>kohout kulový uzavírací armatura; přivařovací; pro vodu; PN 40; DN 50; L = 300 mm; ovládání jednoramennou pákou; průměr vrtání koule 40 mm; nevhodné k regulaci</t>
  </si>
  <si>
    <t>230023047R00</t>
  </si>
  <si>
    <t>Montáž trub.dílů přivař.do 10 kg tř.11-13, 76x3,2</t>
  </si>
  <si>
    <t>4223910101R</t>
  </si>
  <si>
    <t>kohout kulový uzavírací armatura; přivařovací; pro vodu; PN 25; DN 65; L = 360 mm; ovládání jednoramennou pákou; průměr vrtání koule 50 mm; nevhodné k regulaci</t>
  </si>
  <si>
    <t>230161007R00</t>
  </si>
  <si>
    <t>Prozáření svarů Iridiem 192,2 st.D48-63,5,t 1- 6,5</t>
  </si>
  <si>
    <t>230161009R00</t>
  </si>
  <si>
    <t>Prozáření svarů Iridiem 192,2 st.D70-82,5;t 2,9-7</t>
  </si>
  <si>
    <t>230161018R00</t>
  </si>
  <si>
    <t>Proz.sv.ir.192- 245-324   6  - 14</t>
  </si>
  <si>
    <t>230160121R00</t>
  </si>
  <si>
    <t>Kontrola svaru ultrazvukem, D 150 od 10-13 mm</t>
  </si>
  <si>
    <t>421473390200R</t>
  </si>
  <si>
    <t>Svářecí dieselagregát  MEZ  DG 321</t>
  </si>
  <si>
    <t>Sh</t>
  </si>
  <si>
    <t>STROJ</t>
  </si>
  <si>
    <t>Stroj</t>
  </si>
  <si>
    <t>POL6_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</si>
</sst>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VsvK7H7Gl+t+Mfza0NIBctxyhGhBjMf67IDDd7+/1SjUQ6pCcUbTULXMrJv0s8qWRdXNIsw+hVRltQkKQS/UEA==" saltValue="bs3rHKl72DR8UwEOvtk9g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22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42</v>
      </c>
      <c r="D5" s="121" t="s">
        <v>45</v>
      </c>
      <c r="E5" s="88"/>
      <c r="F5" s="88"/>
      <c r="G5" s="88"/>
      <c r="H5" s="18" t="s">
        <v>40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34</v>
      </c>
      <c r="I6" s="125" t="s">
        <v>50</v>
      </c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26" t="s">
        <v>51</v>
      </c>
      <c r="H8" s="18" t="s">
        <v>40</v>
      </c>
      <c r="I8" s="125" t="s">
        <v>55</v>
      </c>
      <c r="J8" s="8"/>
    </row>
    <row r="9" spans="1:15" ht="15.75" hidden="1" customHeight="1" x14ac:dyDescent="0.2">
      <c r="A9" s="2"/>
      <c r="B9" s="2"/>
      <c r="D9" s="126" t="s">
        <v>52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24" t="s">
        <v>54</v>
      </c>
      <c r="E10" s="127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8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SUMIF(F53:F72,A16,I53:I72)+SUMIF(F53:F72,"PSU",I53:I72)</f>
        <v>0</v>
      </c>
      <c r="J16" s="82"/>
    </row>
    <row r="17" spans="1:10" ht="23.25" customHeight="1" x14ac:dyDescent="0.2">
      <c r="A17" s="198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SUMIF(F53:F72,A17,I53:I72)</f>
        <v>0</v>
      </c>
      <c r="J17" s="82"/>
    </row>
    <row r="18" spans="1:10" ht="23.25" customHeight="1" x14ac:dyDescent="0.2">
      <c r="A18" s="198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SUMIF(F53:F72,A18,I53:I72)</f>
        <v>0</v>
      </c>
      <c r="J18" s="82"/>
    </row>
    <row r="19" spans="1:10" ht="23.25" customHeight="1" x14ac:dyDescent="0.2">
      <c r="A19" s="198" t="s">
        <v>58</v>
      </c>
      <c r="B19" s="38" t="s">
        <v>27</v>
      </c>
      <c r="C19" s="59"/>
      <c r="D19" s="60"/>
      <c r="E19" s="80"/>
      <c r="F19" s="81"/>
      <c r="G19" s="80"/>
      <c r="H19" s="81"/>
      <c r="I19" s="80">
        <f>SUMIF(F53:F72,A19,I53:I72)</f>
        <v>0</v>
      </c>
      <c r="J19" s="82"/>
    </row>
    <row r="20" spans="1:10" ht="23.25" customHeight="1" x14ac:dyDescent="0.2">
      <c r="A20" s="198" t="s">
        <v>110</v>
      </c>
      <c r="B20" s="38" t="s">
        <v>28</v>
      </c>
      <c r="C20" s="59"/>
      <c r="D20" s="60"/>
      <c r="E20" s="80"/>
      <c r="F20" s="81"/>
      <c r="G20" s="80"/>
      <c r="H20" s="81"/>
      <c r="I20" s="80">
        <f>SUMIF(F53:F72,A20,I53:I72)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I23*E23/100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I25*E25/100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7"/>
      <c r="D27" s="68"/>
      <c r="E27" s="67"/>
      <c r="F27" s="16"/>
      <c r="G27" s="79">
        <f>CenaCelkemBezDPH-(ZakladDPHSni+ZakladDPHZakl)</f>
        <v>0</v>
      </c>
      <c r="H27" s="79"/>
      <c r="I27" s="7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68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56</v>
      </c>
      <c r="C39" s="148"/>
      <c r="D39" s="148"/>
      <c r="E39" s="148"/>
      <c r="F39" s="149">
        <f>'02 VN Naklady'!AE36+'01 S1 Pol'!AE401+'01 T1 Pol'!AE263</f>
        <v>0</v>
      </c>
      <c r="G39" s="150">
        <f>'02 VN Naklady'!AF36+'01 S1 Pol'!AF401+'01 T1 Pol'!AF263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customHeight="1" x14ac:dyDescent="0.2">
      <c r="A40" s="136">
        <v>2</v>
      </c>
      <c r="B40" s="154"/>
      <c r="C40" s="155" t="s">
        <v>57</v>
      </c>
      <c r="D40" s="155"/>
      <c r="E40" s="155"/>
      <c r="F40" s="156">
        <f>'02 VN Naklady'!AE36</f>
        <v>0</v>
      </c>
      <c r="G40" s="157">
        <f>'02 VN Naklady'!AF36</f>
        <v>0</v>
      </c>
      <c r="H40" s="157"/>
      <c r="I40" s="158">
        <f>F40+G40+H40</f>
        <v>0</v>
      </c>
      <c r="J40" s="159" t="str">
        <f>IF(_xlfn.SINGLE(CenaCelkemVypocet)=0,"",I40/_xlfn.SINGLE(CenaCelkemVypocet)*100)</f>
        <v/>
      </c>
    </row>
    <row r="41" spans="1:10" ht="25.5" customHeight="1" x14ac:dyDescent="0.2">
      <c r="A41" s="136">
        <v>3</v>
      </c>
      <c r="B41" s="160" t="s">
        <v>58</v>
      </c>
      <c r="C41" s="148" t="s">
        <v>59</v>
      </c>
      <c r="D41" s="148"/>
      <c r="E41" s="148"/>
      <c r="F41" s="161">
        <f>'02 VN Naklady'!AE36</f>
        <v>0</v>
      </c>
      <c r="G41" s="151">
        <f>'02 VN Naklady'!AF36</f>
        <v>0</v>
      </c>
      <c r="H41" s="151"/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customHeight="1" x14ac:dyDescent="0.2">
      <c r="A42" s="136">
        <v>2</v>
      </c>
      <c r="B42" s="154"/>
      <c r="C42" s="155" t="s">
        <v>60</v>
      </c>
      <c r="D42" s="155"/>
      <c r="E42" s="155"/>
      <c r="F42" s="156"/>
      <c r="G42" s="157"/>
      <c r="H42" s="157"/>
      <c r="I42" s="158"/>
      <c r="J42" s="159"/>
    </row>
    <row r="43" spans="1:10" ht="25.5" customHeight="1" x14ac:dyDescent="0.2">
      <c r="A43" s="136">
        <v>2</v>
      </c>
      <c r="B43" s="154" t="s">
        <v>61</v>
      </c>
      <c r="C43" s="155" t="s">
        <v>62</v>
      </c>
      <c r="D43" s="155"/>
      <c r="E43" s="155"/>
      <c r="F43" s="156">
        <f>'01 S1 Pol'!AE401+'01 T1 Pol'!AE263</f>
        <v>0</v>
      </c>
      <c r="G43" s="157">
        <f>'01 S1 Pol'!AF401+'01 T1 Pol'!AF263</f>
        <v>0</v>
      </c>
      <c r="H43" s="157"/>
      <c r="I43" s="158">
        <f>F43+G43+H43</f>
        <v>0</v>
      </c>
      <c r="J43" s="159" t="str">
        <f>IF(_xlfn.SINGLE(CenaCelkemVypocet)=0,"",I43/_xlfn.SINGLE(CenaCelkemVypocet)*100)</f>
        <v/>
      </c>
    </row>
    <row r="44" spans="1:10" ht="25.5" customHeight="1" x14ac:dyDescent="0.2">
      <c r="A44" s="136">
        <v>3</v>
      </c>
      <c r="B44" s="160" t="s">
        <v>63</v>
      </c>
      <c r="C44" s="148" t="s">
        <v>64</v>
      </c>
      <c r="D44" s="148"/>
      <c r="E44" s="148"/>
      <c r="F44" s="161">
        <f>'01 S1 Pol'!AE401</f>
        <v>0</v>
      </c>
      <c r="G44" s="151">
        <f>'01 S1 Pol'!AF401</f>
        <v>0</v>
      </c>
      <c r="H44" s="151"/>
      <c r="I44" s="152">
        <f>F44+G44+H44</f>
        <v>0</v>
      </c>
      <c r="J44" s="153" t="str">
        <f>IF(_xlfn.SINGLE(CenaCelkemVypocet)=0,"",I44/_xlfn.SINGLE(CenaCelkemVypocet)*100)</f>
        <v/>
      </c>
    </row>
    <row r="45" spans="1:10" ht="25.5" customHeight="1" x14ac:dyDescent="0.2">
      <c r="A45" s="136">
        <v>3</v>
      </c>
      <c r="B45" s="160" t="s">
        <v>65</v>
      </c>
      <c r="C45" s="148" t="s">
        <v>66</v>
      </c>
      <c r="D45" s="148"/>
      <c r="E45" s="148"/>
      <c r="F45" s="161">
        <f>'01 T1 Pol'!AE263</f>
        <v>0</v>
      </c>
      <c r="G45" s="151">
        <f>'01 T1 Pol'!AF263</f>
        <v>0</v>
      </c>
      <c r="H45" s="151"/>
      <c r="I45" s="152">
        <f>F45+G45+H45</f>
        <v>0</v>
      </c>
      <c r="J45" s="153" t="str">
        <f>IF(_xlfn.SINGLE(CenaCelkemVypocet)=0,"",I45/_xlfn.SINGLE(CenaCelkemVypocet)*100)</f>
        <v/>
      </c>
    </row>
    <row r="46" spans="1:10" ht="25.5" customHeight="1" x14ac:dyDescent="0.2">
      <c r="A46" s="136"/>
      <c r="B46" s="162" t="s">
        <v>67</v>
      </c>
      <c r="C46" s="163"/>
      <c r="D46" s="163"/>
      <c r="E46" s="163"/>
      <c r="F46" s="164">
        <f>SUMIF(A39:A45,"=1",F39:F45)</f>
        <v>0</v>
      </c>
      <c r="G46" s="165">
        <f>SUMIF(A39:A45,"=1",G39:G45)</f>
        <v>0</v>
      </c>
      <c r="H46" s="165">
        <f>SUMIF(A39:A45,"=1",H39:H45)</f>
        <v>0</v>
      </c>
      <c r="I46" s="166">
        <f>SUMIF(A39:A45,"=1",I39:I45)</f>
        <v>0</v>
      </c>
      <c r="J46" s="167">
        <f>SUMIF(A39:A45,"=1",J39:J45)</f>
        <v>0</v>
      </c>
    </row>
    <row r="50" spans="1:10" ht="15.75" x14ac:dyDescent="0.25">
      <c r="B50" s="178" t="s">
        <v>69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70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71</v>
      </c>
      <c r="C53" s="187" t="s">
        <v>72</v>
      </c>
      <c r="D53" s="188"/>
      <c r="E53" s="188"/>
      <c r="F53" s="194" t="s">
        <v>24</v>
      </c>
      <c r="G53" s="195"/>
      <c r="H53" s="195"/>
      <c r="I53" s="195">
        <f>'01 S1 Pol'!G8</f>
        <v>0</v>
      </c>
      <c r="J53" s="192" t="str">
        <f>IF(I73=0,"",I53/I73*100)</f>
        <v/>
      </c>
    </row>
    <row r="54" spans="1:10" ht="36.75" customHeight="1" x14ac:dyDescent="0.2">
      <c r="A54" s="181"/>
      <c r="B54" s="186" t="s">
        <v>73</v>
      </c>
      <c r="C54" s="187" t="s">
        <v>74</v>
      </c>
      <c r="D54" s="188"/>
      <c r="E54" s="188"/>
      <c r="F54" s="194" t="s">
        <v>24</v>
      </c>
      <c r="G54" s="195"/>
      <c r="H54" s="195"/>
      <c r="I54" s="195">
        <f>'01 S1 Pol'!G206</f>
        <v>0</v>
      </c>
      <c r="J54" s="192" t="str">
        <f>IF(I73=0,"",I54/I73*100)</f>
        <v/>
      </c>
    </row>
    <row r="55" spans="1:10" ht="36.75" customHeight="1" x14ac:dyDescent="0.2">
      <c r="A55" s="181"/>
      <c r="B55" s="186" t="s">
        <v>75</v>
      </c>
      <c r="C55" s="187" t="s">
        <v>76</v>
      </c>
      <c r="D55" s="188"/>
      <c r="E55" s="188"/>
      <c r="F55" s="194" t="s">
        <v>24</v>
      </c>
      <c r="G55" s="195"/>
      <c r="H55" s="195"/>
      <c r="I55" s="195">
        <f>'01 S1 Pol'!G244</f>
        <v>0</v>
      </c>
      <c r="J55" s="192" t="str">
        <f>IF(I73=0,"",I55/I73*100)</f>
        <v/>
      </c>
    </row>
    <row r="56" spans="1:10" ht="36.75" customHeight="1" x14ac:dyDescent="0.2">
      <c r="A56" s="181"/>
      <c r="B56" s="186" t="s">
        <v>77</v>
      </c>
      <c r="C56" s="187" t="s">
        <v>78</v>
      </c>
      <c r="D56" s="188"/>
      <c r="E56" s="188"/>
      <c r="F56" s="194" t="s">
        <v>24</v>
      </c>
      <c r="G56" s="195"/>
      <c r="H56" s="195"/>
      <c r="I56" s="195">
        <f>'01 S1 Pol'!G249</f>
        <v>0</v>
      </c>
      <c r="J56" s="192" t="str">
        <f>IF(I73=0,"",I56/I73*100)</f>
        <v/>
      </c>
    </row>
    <row r="57" spans="1:10" ht="36.75" customHeight="1" x14ac:dyDescent="0.2">
      <c r="A57" s="181"/>
      <c r="B57" s="186" t="s">
        <v>79</v>
      </c>
      <c r="C57" s="187" t="s">
        <v>80</v>
      </c>
      <c r="D57" s="188"/>
      <c r="E57" s="188"/>
      <c r="F57" s="194" t="s">
        <v>24</v>
      </c>
      <c r="G57" s="195"/>
      <c r="H57" s="195"/>
      <c r="I57" s="195">
        <f>'01 S1 Pol'!G257</f>
        <v>0</v>
      </c>
      <c r="J57" s="192" t="str">
        <f>IF(I73=0,"",I57/I73*100)</f>
        <v/>
      </c>
    </row>
    <row r="58" spans="1:10" ht="36.75" customHeight="1" x14ac:dyDescent="0.2">
      <c r="A58" s="181"/>
      <c r="B58" s="186" t="s">
        <v>81</v>
      </c>
      <c r="C58" s="187" t="s">
        <v>82</v>
      </c>
      <c r="D58" s="188"/>
      <c r="E58" s="188"/>
      <c r="F58" s="194" t="s">
        <v>24</v>
      </c>
      <c r="G58" s="195"/>
      <c r="H58" s="195"/>
      <c r="I58" s="195">
        <f>'01 S1 Pol'!G290</f>
        <v>0</v>
      </c>
      <c r="J58" s="192" t="str">
        <f>IF(I73=0,"",I58/I73*100)</f>
        <v/>
      </c>
    </row>
    <row r="59" spans="1:10" ht="36.75" customHeight="1" x14ac:dyDescent="0.2">
      <c r="A59" s="181"/>
      <c r="B59" s="186" t="s">
        <v>83</v>
      </c>
      <c r="C59" s="187" t="s">
        <v>84</v>
      </c>
      <c r="D59" s="188"/>
      <c r="E59" s="188"/>
      <c r="F59" s="194" t="s">
        <v>24</v>
      </c>
      <c r="G59" s="195"/>
      <c r="H59" s="195"/>
      <c r="I59" s="195">
        <f>'01 S1 Pol'!G294</f>
        <v>0</v>
      </c>
      <c r="J59" s="192" t="str">
        <f>IF(I73=0,"",I59/I73*100)</f>
        <v/>
      </c>
    </row>
    <row r="60" spans="1:10" ht="36.75" customHeight="1" x14ac:dyDescent="0.2">
      <c r="A60" s="181"/>
      <c r="B60" s="186" t="s">
        <v>85</v>
      </c>
      <c r="C60" s="187" t="s">
        <v>86</v>
      </c>
      <c r="D60" s="188"/>
      <c r="E60" s="188"/>
      <c r="F60" s="194" t="s">
        <v>24</v>
      </c>
      <c r="G60" s="195"/>
      <c r="H60" s="195"/>
      <c r="I60" s="195">
        <f>'01 S1 Pol'!G307</f>
        <v>0</v>
      </c>
      <c r="J60" s="192" t="str">
        <f>IF(I73=0,"",I60/I73*100)</f>
        <v/>
      </c>
    </row>
    <row r="61" spans="1:10" ht="36.75" customHeight="1" x14ac:dyDescent="0.2">
      <c r="A61" s="181"/>
      <c r="B61" s="186" t="s">
        <v>87</v>
      </c>
      <c r="C61" s="187" t="s">
        <v>88</v>
      </c>
      <c r="D61" s="188"/>
      <c r="E61" s="188"/>
      <c r="F61" s="194" t="s">
        <v>24</v>
      </c>
      <c r="G61" s="195"/>
      <c r="H61" s="195"/>
      <c r="I61" s="195">
        <f>'01 S1 Pol'!G321</f>
        <v>0</v>
      </c>
      <c r="J61" s="192" t="str">
        <f>IF(I73=0,"",I61/I73*100)</f>
        <v/>
      </c>
    </row>
    <row r="62" spans="1:10" ht="36.75" customHeight="1" x14ac:dyDescent="0.2">
      <c r="A62" s="181"/>
      <c r="B62" s="186" t="s">
        <v>89</v>
      </c>
      <c r="C62" s="187" t="s">
        <v>90</v>
      </c>
      <c r="D62" s="188"/>
      <c r="E62" s="188"/>
      <c r="F62" s="194" t="s">
        <v>24</v>
      </c>
      <c r="G62" s="195"/>
      <c r="H62" s="195"/>
      <c r="I62" s="195">
        <f>'01 S1 Pol'!G346</f>
        <v>0</v>
      </c>
      <c r="J62" s="192" t="str">
        <f>IF(I73=0,"",I62/I73*100)</f>
        <v/>
      </c>
    </row>
    <row r="63" spans="1:10" ht="36.75" customHeight="1" x14ac:dyDescent="0.2">
      <c r="A63" s="181"/>
      <c r="B63" s="186" t="s">
        <v>91</v>
      </c>
      <c r="C63" s="187" t="s">
        <v>92</v>
      </c>
      <c r="D63" s="188"/>
      <c r="E63" s="188"/>
      <c r="F63" s="194" t="s">
        <v>25</v>
      </c>
      <c r="G63" s="195"/>
      <c r="H63" s="195"/>
      <c r="I63" s="195">
        <f>'01 S1 Pol'!G355</f>
        <v>0</v>
      </c>
      <c r="J63" s="192" t="str">
        <f>IF(I73=0,"",I63/I73*100)</f>
        <v/>
      </c>
    </row>
    <row r="64" spans="1:10" ht="36.75" customHeight="1" x14ac:dyDescent="0.2">
      <c r="A64" s="181"/>
      <c r="B64" s="186" t="s">
        <v>93</v>
      </c>
      <c r="C64" s="187" t="s">
        <v>94</v>
      </c>
      <c r="D64" s="188"/>
      <c r="E64" s="188"/>
      <c r="F64" s="194" t="s">
        <v>25</v>
      </c>
      <c r="G64" s="195"/>
      <c r="H64" s="195"/>
      <c r="I64" s="195">
        <f>'01 T1 Pol'!G8+'01 T1 Pol'!G27</f>
        <v>0</v>
      </c>
      <c r="J64" s="192" t="str">
        <f>IF(I73=0,"",I64/I73*100)</f>
        <v/>
      </c>
    </row>
    <row r="65" spans="1:10" ht="36.75" customHeight="1" x14ac:dyDescent="0.2">
      <c r="A65" s="181"/>
      <c r="B65" s="186" t="s">
        <v>95</v>
      </c>
      <c r="C65" s="187" t="s">
        <v>96</v>
      </c>
      <c r="D65" s="188"/>
      <c r="E65" s="188"/>
      <c r="F65" s="194" t="s">
        <v>25</v>
      </c>
      <c r="G65" s="195"/>
      <c r="H65" s="195"/>
      <c r="I65" s="195">
        <f>'01 T1 Pol'!G14</f>
        <v>0</v>
      </c>
      <c r="J65" s="192" t="str">
        <f>IF(I73=0,"",I65/I73*100)</f>
        <v/>
      </c>
    </row>
    <row r="66" spans="1:10" ht="36.75" customHeight="1" x14ac:dyDescent="0.2">
      <c r="A66" s="181"/>
      <c r="B66" s="186" t="s">
        <v>97</v>
      </c>
      <c r="C66" s="187" t="s">
        <v>98</v>
      </c>
      <c r="D66" s="188"/>
      <c r="E66" s="188"/>
      <c r="F66" s="194" t="s">
        <v>25</v>
      </c>
      <c r="G66" s="195"/>
      <c r="H66" s="195"/>
      <c r="I66" s="195">
        <f>'01 T1 Pol'!G42</f>
        <v>0</v>
      </c>
      <c r="J66" s="192" t="str">
        <f>IF(I73=0,"",I66/I73*100)</f>
        <v/>
      </c>
    </row>
    <row r="67" spans="1:10" ht="36.75" customHeight="1" x14ac:dyDescent="0.2">
      <c r="A67" s="181"/>
      <c r="B67" s="186" t="s">
        <v>99</v>
      </c>
      <c r="C67" s="187" t="s">
        <v>100</v>
      </c>
      <c r="D67" s="188"/>
      <c r="E67" s="188"/>
      <c r="F67" s="194" t="s">
        <v>25</v>
      </c>
      <c r="G67" s="195"/>
      <c r="H67" s="195"/>
      <c r="I67" s="195">
        <f>'01 S1 Pol'!G365</f>
        <v>0</v>
      </c>
      <c r="J67" s="192" t="str">
        <f>IF(I73=0,"",I67/I73*100)</f>
        <v/>
      </c>
    </row>
    <row r="68" spans="1:10" ht="36.75" customHeight="1" x14ac:dyDescent="0.2">
      <c r="A68" s="181"/>
      <c r="B68" s="186" t="s">
        <v>101</v>
      </c>
      <c r="C68" s="187" t="s">
        <v>102</v>
      </c>
      <c r="D68" s="188"/>
      <c r="E68" s="188"/>
      <c r="F68" s="194" t="s">
        <v>26</v>
      </c>
      <c r="G68" s="195"/>
      <c r="H68" s="195"/>
      <c r="I68" s="195">
        <f>'01 S1 Pol'!G368</f>
        <v>0</v>
      </c>
      <c r="J68" s="192" t="str">
        <f>IF(I73=0,"",I68/I73*100)</f>
        <v/>
      </c>
    </row>
    <row r="69" spans="1:10" ht="36.75" customHeight="1" x14ac:dyDescent="0.2">
      <c r="A69" s="181"/>
      <c r="B69" s="186" t="s">
        <v>103</v>
      </c>
      <c r="C69" s="187" t="s">
        <v>104</v>
      </c>
      <c r="D69" s="188"/>
      <c r="E69" s="188"/>
      <c r="F69" s="194" t="s">
        <v>26</v>
      </c>
      <c r="G69" s="195"/>
      <c r="H69" s="195"/>
      <c r="I69" s="195">
        <f>'01 S1 Pol'!G371</f>
        <v>0</v>
      </c>
      <c r="J69" s="192" t="str">
        <f>IF(I73=0,"",I69/I73*100)</f>
        <v/>
      </c>
    </row>
    <row r="70" spans="1:10" ht="36.75" customHeight="1" x14ac:dyDescent="0.2">
      <c r="A70" s="181"/>
      <c r="B70" s="186" t="s">
        <v>105</v>
      </c>
      <c r="C70" s="187" t="s">
        <v>106</v>
      </c>
      <c r="D70" s="188"/>
      <c r="E70" s="188"/>
      <c r="F70" s="194" t="s">
        <v>26</v>
      </c>
      <c r="G70" s="195"/>
      <c r="H70" s="195"/>
      <c r="I70" s="195">
        <f>'01 T1 Pol'!G61</f>
        <v>0</v>
      </c>
      <c r="J70" s="192" t="str">
        <f>IF(I73=0,"",I70/I73*100)</f>
        <v/>
      </c>
    </row>
    <row r="71" spans="1:10" ht="36.75" customHeight="1" x14ac:dyDescent="0.2">
      <c r="A71" s="181"/>
      <c r="B71" s="186" t="s">
        <v>107</v>
      </c>
      <c r="C71" s="187" t="s">
        <v>108</v>
      </c>
      <c r="D71" s="188"/>
      <c r="E71" s="188"/>
      <c r="F71" s="194" t="s">
        <v>109</v>
      </c>
      <c r="G71" s="195"/>
      <c r="H71" s="195"/>
      <c r="I71" s="195">
        <f>'01 S1 Pol'!G388+'01 T1 Pol'!G48</f>
        <v>0</v>
      </c>
      <c r="J71" s="192" t="str">
        <f>IF(I73=0,"",I71/I73*100)</f>
        <v/>
      </c>
    </row>
    <row r="72" spans="1:10" ht="36.75" customHeight="1" x14ac:dyDescent="0.2">
      <c r="A72" s="181"/>
      <c r="B72" s="186" t="s">
        <v>58</v>
      </c>
      <c r="C72" s="187" t="s">
        <v>27</v>
      </c>
      <c r="D72" s="188"/>
      <c r="E72" s="188"/>
      <c r="F72" s="194" t="s">
        <v>58</v>
      </c>
      <c r="G72" s="195"/>
      <c r="H72" s="195"/>
      <c r="I72" s="195">
        <f>'02 VN Naklady'!G8</f>
        <v>0</v>
      </c>
      <c r="J72" s="192" t="str">
        <f>IF(I73=0,"",I72/I73*100)</f>
        <v/>
      </c>
    </row>
    <row r="73" spans="1:10" ht="25.5" customHeight="1" x14ac:dyDescent="0.2">
      <c r="A73" s="182"/>
      <c r="B73" s="189" t="s">
        <v>1</v>
      </c>
      <c r="C73" s="190"/>
      <c r="D73" s="191"/>
      <c r="E73" s="191"/>
      <c r="F73" s="196"/>
      <c r="G73" s="197"/>
      <c r="H73" s="197"/>
      <c r="I73" s="197">
        <f>SUM(I53:I72)</f>
        <v>0</v>
      </c>
      <c r="J73" s="193">
        <f>SUM(J53:J72)</f>
        <v>0</v>
      </c>
    </row>
    <row r="74" spans="1:10" x14ac:dyDescent="0.2">
      <c r="F74" s="134"/>
      <c r="G74" s="134"/>
      <c r="H74" s="134"/>
      <c r="I74" s="134"/>
      <c r="J74" s="135"/>
    </row>
    <row r="75" spans="1:10" x14ac:dyDescent="0.2">
      <c r="F75" s="134"/>
      <c r="G75" s="134"/>
      <c r="H75" s="134"/>
      <c r="I75" s="134"/>
      <c r="J75" s="135"/>
    </row>
    <row r="76" spans="1:10" x14ac:dyDescent="0.2">
      <c r="F76" s="134"/>
      <c r="G76" s="134"/>
      <c r="H76" s="134"/>
      <c r="I76" s="134"/>
      <c r="J76" s="135"/>
    </row>
  </sheetData>
  <sheetProtection algorithmName="SHA-512" hashValue="7lg9HZKvBnfCQSYgKVwYgWx4/HQX4Zj5Jv4yoxahvR6OLPAdcJLM6PqQTXRe0HO2WtA7knPE8k7idkB4ybAQuw==" saltValue="hGGcfWotytig96lGKSlY9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2shBtu9MHpPulrxWdo8JDgpbb3ovTF2QNjxwLOpJypRWaivg4nHyey2Y7YoP52z3tTFc8ClL8GbYGBPHsd3f1A==" saltValue="KHG7g5yaNRR4B1QnV7G95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82FD2-CD58-4304-B6FC-0EDB920FF14A}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111</v>
      </c>
      <c r="B1" s="199"/>
      <c r="C1" s="199"/>
      <c r="D1" s="199"/>
      <c r="E1" s="199"/>
      <c r="F1" s="199"/>
      <c r="G1" s="199"/>
      <c r="AG1" t="s">
        <v>112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113</v>
      </c>
    </row>
    <row r="3" spans="1:60" ht="24.95" customHeight="1" x14ac:dyDescent="0.2">
      <c r="A3" s="200" t="s">
        <v>8</v>
      </c>
      <c r="B3" s="49" t="s">
        <v>114</v>
      </c>
      <c r="C3" s="203" t="s">
        <v>59</v>
      </c>
      <c r="D3" s="201"/>
      <c r="E3" s="201"/>
      <c r="F3" s="201"/>
      <c r="G3" s="202"/>
      <c r="AC3" s="179" t="s">
        <v>115</v>
      </c>
      <c r="AG3" t="s">
        <v>116</v>
      </c>
    </row>
    <row r="4" spans="1:60" ht="24.95" customHeight="1" x14ac:dyDescent="0.2">
      <c r="A4" s="204" t="s">
        <v>9</v>
      </c>
      <c r="B4" s="205" t="s">
        <v>58</v>
      </c>
      <c r="C4" s="206" t="s">
        <v>59</v>
      </c>
      <c r="D4" s="207"/>
      <c r="E4" s="207"/>
      <c r="F4" s="207"/>
      <c r="G4" s="208"/>
      <c r="AG4" t="s">
        <v>117</v>
      </c>
    </row>
    <row r="5" spans="1:60" x14ac:dyDescent="0.2">
      <c r="D5" s="10"/>
    </row>
    <row r="6" spans="1:60" ht="38.25" x14ac:dyDescent="0.2">
      <c r="A6" s="210" t="s">
        <v>118</v>
      </c>
      <c r="B6" s="212" t="s">
        <v>119</v>
      </c>
      <c r="C6" s="212" t="s">
        <v>120</v>
      </c>
      <c r="D6" s="211" t="s">
        <v>121</v>
      </c>
      <c r="E6" s="210" t="s">
        <v>122</v>
      </c>
      <c r="F6" s="209" t="s">
        <v>123</v>
      </c>
      <c r="G6" s="210" t="s">
        <v>29</v>
      </c>
      <c r="H6" s="213" t="s">
        <v>30</v>
      </c>
      <c r="I6" s="213" t="s">
        <v>124</v>
      </c>
      <c r="J6" s="213" t="s">
        <v>31</v>
      </c>
      <c r="K6" s="213" t="s">
        <v>125</v>
      </c>
      <c r="L6" s="213" t="s">
        <v>126</v>
      </c>
      <c r="M6" s="213" t="s">
        <v>127</v>
      </c>
      <c r="N6" s="213" t="s">
        <v>128</v>
      </c>
      <c r="O6" s="213" t="s">
        <v>129</v>
      </c>
      <c r="P6" s="213" t="s">
        <v>130</v>
      </c>
      <c r="Q6" s="213" t="s">
        <v>131</v>
      </c>
      <c r="R6" s="213" t="s">
        <v>132</v>
      </c>
      <c r="S6" s="213" t="s">
        <v>133</v>
      </c>
      <c r="T6" s="213" t="s">
        <v>134</v>
      </c>
      <c r="U6" s="213" t="s">
        <v>135</v>
      </c>
      <c r="V6" s="213" t="s">
        <v>136</v>
      </c>
      <c r="W6" s="213" t="s">
        <v>137</v>
      </c>
      <c r="X6" s="213" t="s">
        <v>138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7" t="s">
        <v>139</v>
      </c>
      <c r="B8" s="228" t="s">
        <v>58</v>
      </c>
      <c r="C8" s="244" t="s">
        <v>27</v>
      </c>
      <c r="D8" s="229"/>
      <c r="E8" s="230"/>
      <c r="F8" s="231"/>
      <c r="G8" s="231">
        <f>SUMIF(AG9:AG34,"&lt;&gt;NOR",G9:G34)</f>
        <v>0</v>
      </c>
      <c r="H8" s="231"/>
      <c r="I8" s="231">
        <f>SUM(I9:I34)</f>
        <v>0</v>
      </c>
      <c r="J8" s="231"/>
      <c r="K8" s="231">
        <f>SUM(K9:K34)</f>
        <v>0</v>
      </c>
      <c r="L8" s="231"/>
      <c r="M8" s="231">
        <f>SUM(M9:M34)</f>
        <v>0</v>
      </c>
      <c r="N8" s="231"/>
      <c r="O8" s="231">
        <f>SUM(O9:O34)</f>
        <v>0</v>
      </c>
      <c r="P8" s="231"/>
      <c r="Q8" s="231">
        <f>SUM(Q9:Q34)</f>
        <v>0</v>
      </c>
      <c r="R8" s="231"/>
      <c r="S8" s="231"/>
      <c r="T8" s="232"/>
      <c r="U8" s="226"/>
      <c r="V8" s="226">
        <f>SUM(V9:V34)</f>
        <v>0</v>
      </c>
      <c r="W8" s="226"/>
      <c r="X8" s="226"/>
      <c r="AG8" t="s">
        <v>140</v>
      </c>
    </row>
    <row r="9" spans="1:60" outlineLevel="1" x14ac:dyDescent="0.2">
      <c r="A9" s="233">
        <v>1</v>
      </c>
      <c r="B9" s="234" t="s">
        <v>141</v>
      </c>
      <c r="C9" s="245" t="s">
        <v>142</v>
      </c>
      <c r="D9" s="235" t="s">
        <v>143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/>
      <c r="S9" s="238" t="s">
        <v>144</v>
      </c>
      <c r="T9" s="239" t="s">
        <v>145</v>
      </c>
      <c r="U9" s="224">
        <v>0</v>
      </c>
      <c r="V9" s="224">
        <f>ROUND(E9*U9,2)</f>
        <v>0</v>
      </c>
      <c r="W9" s="224"/>
      <c r="X9" s="224" t="s">
        <v>146</v>
      </c>
      <c r="Y9" s="214"/>
      <c r="Z9" s="214"/>
      <c r="AA9" s="214"/>
      <c r="AB9" s="214"/>
      <c r="AC9" s="214"/>
      <c r="AD9" s="214"/>
      <c r="AE9" s="214"/>
      <c r="AF9" s="214"/>
      <c r="AG9" s="214" t="s">
        <v>147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46"/>
      <c r="D10" s="242"/>
      <c r="E10" s="242"/>
      <c r="F10" s="242"/>
      <c r="G10" s="242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148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3">
        <v>2</v>
      </c>
      <c r="B11" s="234" t="s">
        <v>149</v>
      </c>
      <c r="C11" s="245" t="s">
        <v>150</v>
      </c>
      <c r="D11" s="235" t="s">
        <v>151</v>
      </c>
      <c r="E11" s="236">
        <v>6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38"/>
      <c r="S11" s="238" t="s">
        <v>144</v>
      </c>
      <c r="T11" s="239" t="s">
        <v>145</v>
      </c>
      <c r="U11" s="224">
        <v>0</v>
      </c>
      <c r="V11" s="224">
        <f>ROUND(E11*U11,2)</f>
        <v>0</v>
      </c>
      <c r="W11" s="224"/>
      <c r="X11" s="224" t="s">
        <v>146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147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46"/>
      <c r="D12" s="242"/>
      <c r="E12" s="242"/>
      <c r="F12" s="242"/>
      <c r="G12" s="242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4"/>
      <c r="Z12" s="214"/>
      <c r="AA12" s="214"/>
      <c r="AB12" s="214"/>
      <c r="AC12" s="214"/>
      <c r="AD12" s="214"/>
      <c r="AE12" s="214"/>
      <c r="AF12" s="214"/>
      <c r="AG12" s="214" t="s">
        <v>148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3">
        <v>3</v>
      </c>
      <c r="B13" s="234" t="s">
        <v>152</v>
      </c>
      <c r="C13" s="245" t="s">
        <v>153</v>
      </c>
      <c r="D13" s="235" t="s">
        <v>154</v>
      </c>
      <c r="E13" s="236">
        <v>0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38"/>
      <c r="S13" s="238" t="s">
        <v>144</v>
      </c>
      <c r="T13" s="239" t="s">
        <v>145</v>
      </c>
      <c r="U13" s="224">
        <v>0</v>
      </c>
      <c r="V13" s="224">
        <f>ROUND(E13*U13,2)</f>
        <v>0</v>
      </c>
      <c r="W13" s="224"/>
      <c r="X13" s="224" t="s">
        <v>155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156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46"/>
      <c r="D14" s="242"/>
      <c r="E14" s="242"/>
      <c r="F14" s="242"/>
      <c r="G14" s="242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4"/>
      <c r="Z14" s="214"/>
      <c r="AA14" s="214"/>
      <c r="AB14" s="214"/>
      <c r="AC14" s="214"/>
      <c r="AD14" s="214"/>
      <c r="AE14" s="214"/>
      <c r="AF14" s="214"/>
      <c r="AG14" s="214" t="s">
        <v>148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3">
        <v>4</v>
      </c>
      <c r="B15" s="234" t="s">
        <v>157</v>
      </c>
      <c r="C15" s="245" t="s">
        <v>158</v>
      </c>
      <c r="D15" s="235" t="s">
        <v>159</v>
      </c>
      <c r="E15" s="236">
        <v>1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/>
      <c r="S15" s="238" t="s">
        <v>160</v>
      </c>
      <c r="T15" s="239" t="s">
        <v>145</v>
      </c>
      <c r="U15" s="224">
        <v>0</v>
      </c>
      <c r="V15" s="224">
        <f>ROUND(E15*U15,2)</f>
        <v>0</v>
      </c>
      <c r="W15" s="224"/>
      <c r="X15" s="224" t="s">
        <v>161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162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46"/>
      <c r="D16" s="242"/>
      <c r="E16" s="242"/>
      <c r="F16" s="242"/>
      <c r="G16" s="242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4"/>
      <c r="Z16" s="214"/>
      <c r="AA16" s="214"/>
      <c r="AB16" s="214"/>
      <c r="AC16" s="214"/>
      <c r="AD16" s="214"/>
      <c r="AE16" s="214"/>
      <c r="AF16" s="214"/>
      <c r="AG16" s="214" t="s">
        <v>148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3">
        <v>5</v>
      </c>
      <c r="B17" s="234" t="s">
        <v>163</v>
      </c>
      <c r="C17" s="245" t="s">
        <v>164</v>
      </c>
      <c r="D17" s="235" t="s">
        <v>143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 t="s">
        <v>160</v>
      </c>
      <c r="T17" s="239" t="s">
        <v>145</v>
      </c>
      <c r="U17" s="224">
        <v>0</v>
      </c>
      <c r="V17" s="224">
        <f>ROUND(E17*U17,2)</f>
        <v>0</v>
      </c>
      <c r="W17" s="224"/>
      <c r="X17" s="224" t="s">
        <v>161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165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46"/>
      <c r="D18" s="242"/>
      <c r="E18" s="242"/>
      <c r="F18" s="242"/>
      <c r="G18" s="242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4"/>
      <c r="Z18" s="214"/>
      <c r="AA18" s="214"/>
      <c r="AB18" s="214"/>
      <c r="AC18" s="214"/>
      <c r="AD18" s="214"/>
      <c r="AE18" s="214"/>
      <c r="AF18" s="214"/>
      <c r="AG18" s="214" t="s">
        <v>148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3">
        <v>6</v>
      </c>
      <c r="B19" s="234" t="s">
        <v>166</v>
      </c>
      <c r="C19" s="245" t="s">
        <v>167</v>
      </c>
      <c r="D19" s="235" t="s">
        <v>143</v>
      </c>
      <c r="E19" s="236">
        <v>1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38"/>
      <c r="S19" s="238" t="s">
        <v>160</v>
      </c>
      <c r="T19" s="239" t="s">
        <v>145</v>
      </c>
      <c r="U19" s="224">
        <v>0</v>
      </c>
      <c r="V19" s="224">
        <f>ROUND(E19*U19,2)</f>
        <v>0</v>
      </c>
      <c r="W19" s="224"/>
      <c r="X19" s="224" t="s">
        <v>161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165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46"/>
      <c r="D20" s="242"/>
      <c r="E20" s="242"/>
      <c r="F20" s="242"/>
      <c r="G20" s="242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4"/>
      <c r="Z20" s="214"/>
      <c r="AA20" s="214"/>
      <c r="AB20" s="214"/>
      <c r="AC20" s="214"/>
      <c r="AD20" s="214"/>
      <c r="AE20" s="214"/>
      <c r="AF20" s="214"/>
      <c r="AG20" s="214" t="s">
        <v>148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3">
        <v>7</v>
      </c>
      <c r="B21" s="234" t="s">
        <v>168</v>
      </c>
      <c r="C21" s="245" t="s">
        <v>169</v>
      </c>
      <c r="D21" s="235" t="s">
        <v>143</v>
      </c>
      <c r="E21" s="236">
        <v>1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38"/>
      <c r="S21" s="238" t="s">
        <v>160</v>
      </c>
      <c r="T21" s="239" t="s">
        <v>145</v>
      </c>
      <c r="U21" s="224">
        <v>0</v>
      </c>
      <c r="V21" s="224">
        <f>ROUND(E21*U21,2)</f>
        <v>0</v>
      </c>
      <c r="W21" s="224"/>
      <c r="X21" s="224" t="s">
        <v>161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165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46"/>
      <c r="D22" s="242"/>
      <c r="E22" s="242"/>
      <c r="F22" s="242"/>
      <c r="G22" s="242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4"/>
      <c r="Z22" s="214"/>
      <c r="AA22" s="214"/>
      <c r="AB22" s="214"/>
      <c r="AC22" s="214"/>
      <c r="AD22" s="214"/>
      <c r="AE22" s="214"/>
      <c r="AF22" s="214"/>
      <c r="AG22" s="214" t="s">
        <v>148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3">
        <v>8</v>
      </c>
      <c r="B23" s="234" t="s">
        <v>170</v>
      </c>
      <c r="C23" s="245" t="s">
        <v>171</v>
      </c>
      <c r="D23" s="235" t="s">
        <v>143</v>
      </c>
      <c r="E23" s="236">
        <v>1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8">
        <v>0</v>
      </c>
      <c r="O23" s="238">
        <f>ROUND(E23*N23,2)</f>
        <v>0</v>
      </c>
      <c r="P23" s="238">
        <v>0</v>
      </c>
      <c r="Q23" s="238">
        <f>ROUND(E23*P23,2)</f>
        <v>0</v>
      </c>
      <c r="R23" s="238"/>
      <c r="S23" s="238" t="s">
        <v>160</v>
      </c>
      <c r="T23" s="239" t="s">
        <v>145</v>
      </c>
      <c r="U23" s="224">
        <v>0</v>
      </c>
      <c r="V23" s="224">
        <f>ROUND(E23*U23,2)</f>
        <v>0</v>
      </c>
      <c r="W23" s="224"/>
      <c r="X23" s="224" t="s">
        <v>161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165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46"/>
      <c r="D24" s="242"/>
      <c r="E24" s="242"/>
      <c r="F24" s="242"/>
      <c r="G24" s="242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4"/>
      <c r="Z24" s="214"/>
      <c r="AA24" s="214"/>
      <c r="AB24" s="214"/>
      <c r="AC24" s="214"/>
      <c r="AD24" s="214"/>
      <c r="AE24" s="214"/>
      <c r="AF24" s="214"/>
      <c r="AG24" s="214" t="s">
        <v>148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3">
        <v>9</v>
      </c>
      <c r="B25" s="234" t="s">
        <v>172</v>
      </c>
      <c r="C25" s="245" t="s">
        <v>173</v>
      </c>
      <c r="D25" s="235" t="s">
        <v>143</v>
      </c>
      <c r="E25" s="236">
        <v>1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38"/>
      <c r="S25" s="238" t="s">
        <v>160</v>
      </c>
      <c r="T25" s="239" t="s">
        <v>145</v>
      </c>
      <c r="U25" s="224">
        <v>0</v>
      </c>
      <c r="V25" s="224">
        <f>ROUND(E25*U25,2)</f>
        <v>0</v>
      </c>
      <c r="W25" s="224"/>
      <c r="X25" s="224" t="s">
        <v>161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174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46"/>
      <c r="D26" s="242"/>
      <c r="E26" s="242"/>
      <c r="F26" s="242"/>
      <c r="G26" s="242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4"/>
      <c r="Z26" s="214"/>
      <c r="AA26" s="214"/>
      <c r="AB26" s="214"/>
      <c r="AC26" s="214"/>
      <c r="AD26" s="214"/>
      <c r="AE26" s="214"/>
      <c r="AF26" s="214"/>
      <c r="AG26" s="214" t="s">
        <v>148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3">
        <v>10</v>
      </c>
      <c r="B27" s="234" t="s">
        <v>175</v>
      </c>
      <c r="C27" s="245" t="s">
        <v>176</v>
      </c>
      <c r="D27" s="235" t="s">
        <v>143</v>
      </c>
      <c r="E27" s="236">
        <v>1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8"/>
      <c r="S27" s="238" t="s">
        <v>160</v>
      </c>
      <c r="T27" s="239" t="s">
        <v>145</v>
      </c>
      <c r="U27" s="224">
        <v>0</v>
      </c>
      <c r="V27" s="224">
        <f>ROUND(E27*U27,2)</f>
        <v>0</v>
      </c>
      <c r="W27" s="224"/>
      <c r="X27" s="224" t="s">
        <v>161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174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46"/>
      <c r="D28" s="242"/>
      <c r="E28" s="242"/>
      <c r="F28" s="242"/>
      <c r="G28" s="242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4"/>
      <c r="Z28" s="214"/>
      <c r="AA28" s="214"/>
      <c r="AB28" s="214"/>
      <c r="AC28" s="214"/>
      <c r="AD28" s="214"/>
      <c r="AE28" s="214"/>
      <c r="AF28" s="214"/>
      <c r="AG28" s="214" t="s">
        <v>148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3">
        <v>11</v>
      </c>
      <c r="B29" s="234" t="s">
        <v>177</v>
      </c>
      <c r="C29" s="245" t="s">
        <v>178</v>
      </c>
      <c r="D29" s="235" t="s">
        <v>179</v>
      </c>
      <c r="E29" s="236">
        <v>720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/>
      <c r="S29" s="238" t="s">
        <v>160</v>
      </c>
      <c r="T29" s="239" t="s">
        <v>145</v>
      </c>
      <c r="U29" s="224">
        <v>0</v>
      </c>
      <c r="V29" s="224">
        <f>ROUND(E29*U29,2)</f>
        <v>0</v>
      </c>
      <c r="W29" s="224"/>
      <c r="X29" s="224" t="s">
        <v>161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165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46"/>
      <c r="D30" s="242"/>
      <c r="E30" s="242"/>
      <c r="F30" s="242"/>
      <c r="G30" s="242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4"/>
      <c r="Z30" s="214"/>
      <c r="AA30" s="214"/>
      <c r="AB30" s="214"/>
      <c r="AC30" s="214"/>
      <c r="AD30" s="214"/>
      <c r="AE30" s="214"/>
      <c r="AF30" s="214"/>
      <c r="AG30" s="214" t="s">
        <v>148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3">
        <v>12</v>
      </c>
      <c r="B31" s="234" t="s">
        <v>180</v>
      </c>
      <c r="C31" s="245" t="s">
        <v>181</v>
      </c>
      <c r="D31" s="235" t="s">
        <v>143</v>
      </c>
      <c r="E31" s="236">
        <v>1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38"/>
      <c r="S31" s="238" t="s">
        <v>160</v>
      </c>
      <c r="T31" s="239" t="s">
        <v>145</v>
      </c>
      <c r="U31" s="224">
        <v>0</v>
      </c>
      <c r="V31" s="224">
        <f>ROUND(E31*U31,2)</f>
        <v>0</v>
      </c>
      <c r="W31" s="224"/>
      <c r="X31" s="224" t="s">
        <v>161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174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46"/>
      <c r="D32" s="242"/>
      <c r="E32" s="242"/>
      <c r="F32" s="242"/>
      <c r="G32" s="242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4"/>
      <c r="Z32" s="214"/>
      <c r="AA32" s="214"/>
      <c r="AB32" s="214"/>
      <c r="AC32" s="214"/>
      <c r="AD32" s="214"/>
      <c r="AE32" s="214"/>
      <c r="AF32" s="214"/>
      <c r="AG32" s="214" t="s">
        <v>148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3">
        <v>13</v>
      </c>
      <c r="B33" s="234" t="s">
        <v>182</v>
      </c>
      <c r="C33" s="245" t="s">
        <v>183</v>
      </c>
      <c r="D33" s="235" t="s">
        <v>143</v>
      </c>
      <c r="E33" s="236">
        <v>1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/>
      <c r="S33" s="238" t="s">
        <v>160</v>
      </c>
      <c r="T33" s="239" t="s">
        <v>145</v>
      </c>
      <c r="U33" s="224">
        <v>0</v>
      </c>
      <c r="V33" s="224">
        <f>ROUND(E33*U33,2)</f>
        <v>0</v>
      </c>
      <c r="W33" s="224"/>
      <c r="X33" s="224" t="s">
        <v>161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174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46"/>
      <c r="D34" s="242"/>
      <c r="E34" s="242"/>
      <c r="F34" s="242"/>
      <c r="G34" s="242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4"/>
      <c r="Z34" s="214"/>
      <c r="AA34" s="214"/>
      <c r="AB34" s="214"/>
      <c r="AC34" s="214"/>
      <c r="AD34" s="214"/>
      <c r="AE34" s="214"/>
      <c r="AF34" s="214"/>
      <c r="AG34" s="214" t="s">
        <v>148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x14ac:dyDescent="0.2">
      <c r="A35" s="3"/>
      <c r="B35" s="4"/>
      <c r="C35" s="247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v>15</v>
      </c>
      <c r="AF35">
        <v>21</v>
      </c>
      <c r="AG35" t="s">
        <v>126</v>
      </c>
    </row>
    <row r="36" spans="1:60" x14ac:dyDescent="0.2">
      <c r="A36" s="217"/>
      <c r="B36" s="218" t="s">
        <v>29</v>
      </c>
      <c r="C36" s="248"/>
      <c r="D36" s="219"/>
      <c r="E36" s="220"/>
      <c r="F36" s="220"/>
      <c r="G36" s="243">
        <f>G8</f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f>SUMIF(L7:L34,AE35,G7:G34)</f>
        <v>0</v>
      </c>
      <c r="AF36">
        <f>SUMIF(L7:L34,AF35,G7:G34)</f>
        <v>0</v>
      </c>
      <c r="AG36" t="s">
        <v>184</v>
      </c>
    </row>
    <row r="37" spans="1:60" x14ac:dyDescent="0.2">
      <c r="C37" s="249"/>
      <c r="D37" s="10"/>
      <c r="AG37" t="s">
        <v>185</v>
      </c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P4CpWUapRSjDfcuOioQ2abzXwFLKCFB4hZXgX40p15T/Dq2L5TC+F/05EixqPoOISAFQxzmaSkDwpYokHPTcg==" saltValue="h7XKxYzj+sr+tJiUfsGVSA==" spinCount="100000" sheet="1"/>
  <mergeCells count="17">
    <mergeCell ref="C26:G26"/>
    <mergeCell ref="C28:G28"/>
    <mergeCell ref="C30:G30"/>
    <mergeCell ref="C32:G32"/>
    <mergeCell ref="C34:G34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fitToHeight="0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38213-02C4-43B5-8DF4-6E8050DB9670}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186</v>
      </c>
      <c r="B1" s="199"/>
      <c r="C1" s="199"/>
      <c r="D1" s="199"/>
      <c r="E1" s="199"/>
      <c r="F1" s="199"/>
      <c r="G1" s="199"/>
      <c r="AG1" t="s">
        <v>112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113</v>
      </c>
    </row>
    <row r="3" spans="1:60" ht="24.95" customHeight="1" x14ac:dyDescent="0.2">
      <c r="A3" s="200" t="s">
        <v>8</v>
      </c>
      <c r="B3" s="49" t="s">
        <v>61</v>
      </c>
      <c r="C3" s="203" t="s">
        <v>62</v>
      </c>
      <c r="D3" s="201"/>
      <c r="E3" s="201"/>
      <c r="F3" s="201"/>
      <c r="G3" s="202"/>
      <c r="AC3" s="179" t="s">
        <v>113</v>
      </c>
      <c r="AG3" t="s">
        <v>116</v>
      </c>
    </row>
    <row r="4" spans="1:60" ht="24.95" customHeight="1" x14ac:dyDescent="0.2">
      <c r="A4" s="204" t="s">
        <v>9</v>
      </c>
      <c r="B4" s="205" t="s">
        <v>63</v>
      </c>
      <c r="C4" s="206" t="s">
        <v>64</v>
      </c>
      <c r="D4" s="207"/>
      <c r="E4" s="207"/>
      <c r="F4" s="207"/>
      <c r="G4" s="208"/>
      <c r="AG4" t="s">
        <v>117</v>
      </c>
    </row>
    <row r="5" spans="1:60" x14ac:dyDescent="0.2">
      <c r="D5" s="10"/>
    </row>
    <row r="6" spans="1:60" ht="38.25" x14ac:dyDescent="0.2">
      <c r="A6" s="210" t="s">
        <v>118</v>
      </c>
      <c r="B6" s="212" t="s">
        <v>119</v>
      </c>
      <c r="C6" s="212" t="s">
        <v>120</v>
      </c>
      <c r="D6" s="211" t="s">
        <v>121</v>
      </c>
      <c r="E6" s="210" t="s">
        <v>122</v>
      </c>
      <c r="F6" s="209" t="s">
        <v>123</v>
      </c>
      <c r="G6" s="210" t="s">
        <v>29</v>
      </c>
      <c r="H6" s="213" t="s">
        <v>30</v>
      </c>
      <c r="I6" s="213" t="s">
        <v>124</v>
      </c>
      <c r="J6" s="213" t="s">
        <v>31</v>
      </c>
      <c r="K6" s="213" t="s">
        <v>125</v>
      </c>
      <c r="L6" s="213" t="s">
        <v>126</v>
      </c>
      <c r="M6" s="213" t="s">
        <v>127</v>
      </c>
      <c r="N6" s="213" t="s">
        <v>128</v>
      </c>
      <c r="O6" s="213" t="s">
        <v>129</v>
      </c>
      <c r="P6" s="213" t="s">
        <v>130</v>
      </c>
      <c r="Q6" s="213" t="s">
        <v>131</v>
      </c>
      <c r="R6" s="213" t="s">
        <v>132</v>
      </c>
      <c r="S6" s="213" t="s">
        <v>133</v>
      </c>
      <c r="T6" s="213" t="s">
        <v>134</v>
      </c>
      <c r="U6" s="213" t="s">
        <v>135</v>
      </c>
      <c r="V6" s="213" t="s">
        <v>136</v>
      </c>
      <c r="W6" s="213" t="s">
        <v>137</v>
      </c>
      <c r="X6" s="213" t="s">
        <v>138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7" t="s">
        <v>139</v>
      </c>
      <c r="B8" s="228" t="s">
        <v>71</v>
      </c>
      <c r="C8" s="244" t="s">
        <v>72</v>
      </c>
      <c r="D8" s="229"/>
      <c r="E8" s="230"/>
      <c r="F8" s="231"/>
      <c r="G8" s="231">
        <f>SUMIF(AG9:AG205,"&lt;&gt;NOR",G9:G205)</f>
        <v>0</v>
      </c>
      <c r="H8" s="231"/>
      <c r="I8" s="231">
        <f>SUM(I9:I205)</f>
        <v>0</v>
      </c>
      <c r="J8" s="231"/>
      <c r="K8" s="231">
        <f>SUM(K9:K205)</f>
        <v>0</v>
      </c>
      <c r="L8" s="231"/>
      <c r="M8" s="231">
        <f>SUM(M9:M205)</f>
        <v>0</v>
      </c>
      <c r="N8" s="231"/>
      <c r="O8" s="231">
        <f>SUM(O9:O205)</f>
        <v>988.02</v>
      </c>
      <c r="P8" s="231"/>
      <c r="Q8" s="231">
        <f>SUM(Q9:Q205)</f>
        <v>222.02999999999997</v>
      </c>
      <c r="R8" s="231"/>
      <c r="S8" s="231"/>
      <c r="T8" s="232"/>
      <c r="U8" s="226"/>
      <c r="V8" s="226">
        <f>SUM(V9:V205)</f>
        <v>2739.0699999999983</v>
      </c>
      <c r="W8" s="226"/>
      <c r="X8" s="226"/>
      <c r="AG8" t="s">
        <v>140</v>
      </c>
    </row>
    <row r="9" spans="1:60" outlineLevel="1" x14ac:dyDescent="0.2">
      <c r="A9" s="233">
        <v>1</v>
      </c>
      <c r="B9" s="234" t="s">
        <v>187</v>
      </c>
      <c r="C9" s="245" t="s">
        <v>188</v>
      </c>
      <c r="D9" s="235" t="s">
        <v>179</v>
      </c>
      <c r="E9" s="236">
        <v>50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 t="s">
        <v>189</v>
      </c>
      <c r="S9" s="238" t="s">
        <v>160</v>
      </c>
      <c r="T9" s="239" t="s">
        <v>190</v>
      </c>
      <c r="U9" s="224">
        <v>0.17</v>
      </c>
      <c r="V9" s="224">
        <f>ROUND(E9*U9,2)</f>
        <v>8.5</v>
      </c>
      <c r="W9" s="224"/>
      <c r="X9" s="224" t="s">
        <v>146</v>
      </c>
      <c r="Y9" s="214"/>
      <c r="Z9" s="214"/>
      <c r="AA9" s="214"/>
      <c r="AB9" s="214"/>
      <c r="AC9" s="214"/>
      <c r="AD9" s="214"/>
      <c r="AE9" s="214"/>
      <c r="AF9" s="214"/>
      <c r="AG9" s="214" t="s">
        <v>191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57" t="s">
        <v>192</v>
      </c>
      <c r="D10" s="253"/>
      <c r="E10" s="253"/>
      <c r="F10" s="253"/>
      <c r="G10" s="253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193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52" t="str">
        <f>C10</f>
        <v>s odstraněním kořenů a s případným nutným odklizením křovin a stromů na hromady na vzdálenost do 50 m nebo s naložením na dopravní prostředek, do sklonu terénu 1 : 5,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8"/>
      <c r="D11" s="241"/>
      <c r="E11" s="241"/>
      <c r="F11" s="241"/>
      <c r="G11" s="241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4"/>
      <c r="Z11" s="214"/>
      <c r="AA11" s="214"/>
      <c r="AB11" s="214"/>
      <c r="AC11" s="214"/>
      <c r="AD11" s="214"/>
      <c r="AE11" s="214"/>
      <c r="AF11" s="214"/>
      <c r="AG11" s="214" t="s">
        <v>148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3">
        <v>2</v>
      </c>
      <c r="B12" s="234" t="s">
        <v>194</v>
      </c>
      <c r="C12" s="245" t="s">
        <v>195</v>
      </c>
      <c r="D12" s="235" t="s">
        <v>196</v>
      </c>
      <c r="E12" s="236">
        <v>4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2.99E-3</v>
      </c>
      <c r="O12" s="238">
        <f>ROUND(E12*N12,2)</f>
        <v>0.01</v>
      </c>
      <c r="P12" s="238">
        <v>0</v>
      </c>
      <c r="Q12" s="238">
        <f>ROUND(E12*P12,2)</f>
        <v>0</v>
      </c>
      <c r="R12" s="238" t="s">
        <v>189</v>
      </c>
      <c r="S12" s="238" t="s">
        <v>160</v>
      </c>
      <c r="T12" s="239" t="s">
        <v>190</v>
      </c>
      <c r="U12" s="224">
        <v>1.7</v>
      </c>
      <c r="V12" s="224">
        <f>ROUND(E12*U12,2)</f>
        <v>6.8</v>
      </c>
      <c r="W12" s="224"/>
      <c r="X12" s="224" t="s">
        <v>146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147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57" t="s">
        <v>197</v>
      </c>
      <c r="D13" s="253"/>
      <c r="E13" s="253"/>
      <c r="F13" s="253"/>
      <c r="G13" s="253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4"/>
      <c r="Z13" s="214"/>
      <c r="AA13" s="214"/>
      <c r="AB13" s="214"/>
      <c r="AC13" s="214"/>
      <c r="AD13" s="214"/>
      <c r="AE13" s="214"/>
      <c r="AF13" s="214"/>
      <c r="AG13" s="214" t="s">
        <v>193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58"/>
      <c r="D14" s="241"/>
      <c r="E14" s="241"/>
      <c r="F14" s="241"/>
      <c r="G14" s="241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4"/>
      <c r="Z14" s="214"/>
      <c r="AA14" s="214"/>
      <c r="AB14" s="214"/>
      <c r="AC14" s="214"/>
      <c r="AD14" s="214"/>
      <c r="AE14" s="214"/>
      <c r="AF14" s="214"/>
      <c r="AG14" s="214" t="s">
        <v>148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33">
        <v>3</v>
      </c>
      <c r="B15" s="234" t="s">
        <v>198</v>
      </c>
      <c r="C15" s="245" t="s">
        <v>199</v>
      </c>
      <c r="D15" s="235" t="s">
        <v>196</v>
      </c>
      <c r="E15" s="236">
        <v>3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 t="s">
        <v>189</v>
      </c>
      <c r="S15" s="238" t="s">
        <v>160</v>
      </c>
      <c r="T15" s="239" t="s">
        <v>190</v>
      </c>
      <c r="U15" s="224">
        <v>1.42</v>
      </c>
      <c r="V15" s="224">
        <f>ROUND(E15*U15,2)</f>
        <v>4.26</v>
      </c>
      <c r="W15" s="224"/>
      <c r="X15" s="224" t="s">
        <v>146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147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21"/>
      <c r="B16" s="222"/>
      <c r="C16" s="257" t="s">
        <v>200</v>
      </c>
      <c r="D16" s="253"/>
      <c r="E16" s="253"/>
      <c r="F16" s="253"/>
      <c r="G16" s="253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4"/>
      <c r="Z16" s="214"/>
      <c r="AA16" s="214"/>
      <c r="AB16" s="214"/>
      <c r="AC16" s="214"/>
      <c r="AD16" s="214"/>
      <c r="AE16" s="214"/>
      <c r="AF16" s="214"/>
      <c r="AG16" s="214" t="s">
        <v>193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52" t="str">
        <f>C16</f>
        <v>s odřezáním kmene a odvětvením, včetně případného odklizení kmene a větví na oddělené hromady na vzdálenost do 50 m nebo s naložením na dopravní prostředek,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58"/>
      <c r="D17" s="241"/>
      <c r="E17" s="241"/>
      <c r="F17" s="241"/>
      <c r="G17" s="241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4"/>
      <c r="Z17" s="214"/>
      <c r="AA17" s="214"/>
      <c r="AB17" s="214"/>
      <c r="AC17" s="214"/>
      <c r="AD17" s="214"/>
      <c r="AE17" s="214"/>
      <c r="AF17" s="214"/>
      <c r="AG17" s="214" t="s">
        <v>148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3">
        <v>4</v>
      </c>
      <c r="B18" s="234" t="s">
        <v>201</v>
      </c>
      <c r="C18" s="245" t="s">
        <v>202</v>
      </c>
      <c r="D18" s="235" t="s">
        <v>196</v>
      </c>
      <c r="E18" s="236">
        <v>1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8" t="s">
        <v>189</v>
      </c>
      <c r="S18" s="238" t="s">
        <v>160</v>
      </c>
      <c r="T18" s="239" t="s">
        <v>190</v>
      </c>
      <c r="U18" s="224">
        <v>0.55000000000000004</v>
      </c>
      <c r="V18" s="224">
        <f>ROUND(E18*U18,2)</f>
        <v>0.55000000000000004</v>
      </c>
      <c r="W18" s="224"/>
      <c r="X18" s="224" t="s">
        <v>146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191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1" x14ac:dyDescent="0.2">
      <c r="A19" s="221"/>
      <c r="B19" s="222"/>
      <c r="C19" s="257" t="s">
        <v>200</v>
      </c>
      <c r="D19" s="253"/>
      <c r="E19" s="253"/>
      <c r="F19" s="253"/>
      <c r="G19" s="253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4"/>
      <c r="Z19" s="214"/>
      <c r="AA19" s="214"/>
      <c r="AB19" s="214"/>
      <c r="AC19" s="214"/>
      <c r="AD19" s="214"/>
      <c r="AE19" s="214"/>
      <c r="AF19" s="214"/>
      <c r="AG19" s="214" t="s">
        <v>193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52" t="str">
        <f>C19</f>
        <v>s odřezáním kmene a odvětvením, včetně případného odklizení kmene a větví na oddělené hromady na vzdálenost do 50 m nebo s naložením na dopravní prostředek,</v>
      </c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8"/>
      <c r="D20" s="241"/>
      <c r="E20" s="241"/>
      <c r="F20" s="241"/>
      <c r="G20" s="241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4"/>
      <c r="Z20" s="214"/>
      <c r="AA20" s="214"/>
      <c r="AB20" s="214"/>
      <c r="AC20" s="214"/>
      <c r="AD20" s="214"/>
      <c r="AE20" s="214"/>
      <c r="AF20" s="214"/>
      <c r="AG20" s="214" t="s">
        <v>148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3">
        <v>5</v>
      </c>
      <c r="B21" s="234" t="s">
        <v>203</v>
      </c>
      <c r="C21" s="245" t="s">
        <v>204</v>
      </c>
      <c r="D21" s="235" t="s">
        <v>196</v>
      </c>
      <c r="E21" s="236">
        <v>3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5.0000000000000002E-5</v>
      </c>
      <c r="O21" s="238">
        <f>ROUND(E21*N21,2)</f>
        <v>0</v>
      </c>
      <c r="P21" s="238">
        <v>0</v>
      </c>
      <c r="Q21" s="238">
        <f>ROUND(E21*P21,2)</f>
        <v>0</v>
      </c>
      <c r="R21" s="238" t="s">
        <v>189</v>
      </c>
      <c r="S21" s="238" t="s">
        <v>160</v>
      </c>
      <c r="T21" s="239" t="s">
        <v>190</v>
      </c>
      <c r="U21" s="224">
        <v>1.66</v>
      </c>
      <c r="V21" s="224">
        <f>ROUND(E21*U21,2)</f>
        <v>4.9800000000000004</v>
      </c>
      <c r="W21" s="224"/>
      <c r="X21" s="224" t="s">
        <v>146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191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21"/>
      <c r="B22" s="222"/>
      <c r="C22" s="257" t="s">
        <v>205</v>
      </c>
      <c r="D22" s="253"/>
      <c r="E22" s="253"/>
      <c r="F22" s="253"/>
      <c r="G22" s="253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4"/>
      <c r="Z22" s="214"/>
      <c r="AA22" s="214"/>
      <c r="AB22" s="214"/>
      <c r="AC22" s="214"/>
      <c r="AD22" s="214"/>
      <c r="AE22" s="214"/>
      <c r="AF22" s="214"/>
      <c r="AG22" s="214" t="s">
        <v>193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52" t="str">
        <f>C22</f>
        <v>s jejich vykopáním nebo vytrháním, s přesekáním kořenů a s případným nutným přemístěním pařezů na hromady do vzdálenosti do 50 m nebo s naložením na dopravní prostředek,</v>
      </c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8"/>
      <c r="D23" s="241"/>
      <c r="E23" s="241"/>
      <c r="F23" s="241"/>
      <c r="G23" s="241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4"/>
      <c r="Z23" s="214"/>
      <c r="AA23" s="214"/>
      <c r="AB23" s="214"/>
      <c r="AC23" s="214"/>
      <c r="AD23" s="214"/>
      <c r="AE23" s="214"/>
      <c r="AF23" s="214"/>
      <c r="AG23" s="214" t="s">
        <v>148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33">
        <v>6</v>
      </c>
      <c r="B24" s="234" t="s">
        <v>206</v>
      </c>
      <c r="C24" s="245" t="s">
        <v>207</v>
      </c>
      <c r="D24" s="235" t="s">
        <v>196</v>
      </c>
      <c r="E24" s="236">
        <v>1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8">
        <v>1E-4</v>
      </c>
      <c r="O24" s="238">
        <f>ROUND(E24*N24,2)</f>
        <v>0</v>
      </c>
      <c r="P24" s="238">
        <v>0</v>
      </c>
      <c r="Q24" s="238">
        <f>ROUND(E24*P24,2)</f>
        <v>0</v>
      </c>
      <c r="R24" s="238" t="s">
        <v>189</v>
      </c>
      <c r="S24" s="238" t="s">
        <v>160</v>
      </c>
      <c r="T24" s="239" t="s">
        <v>190</v>
      </c>
      <c r="U24" s="224">
        <v>2.56</v>
      </c>
      <c r="V24" s="224">
        <f>ROUND(E24*U24,2)</f>
        <v>2.56</v>
      </c>
      <c r="W24" s="224"/>
      <c r="X24" s="224" t="s">
        <v>146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147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21"/>
      <c r="B25" s="222"/>
      <c r="C25" s="257" t="s">
        <v>205</v>
      </c>
      <c r="D25" s="253"/>
      <c r="E25" s="253"/>
      <c r="F25" s="253"/>
      <c r="G25" s="253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4"/>
      <c r="Z25" s="214"/>
      <c r="AA25" s="214"/>
      <c r="AB25" s="214"/>
      <c r="AC25" s="214"/>
      <c r="AD25" s="214"/>
      <c r="AE25" s="214"/>
      <c r="AF25" s="214"/>
      <c r="AG25" s="214" t="s">
        <v>193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52" t="str">
        <f>C25</f>
        <v>s jejich vykopáním nebo vytrháním, s přesekáním kořenů a s případným nutným přemístěním pařezů na hromady do vzdálenosti do 50 m nebo s naložením na dopravní prostředek,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58"/>
      <c r="D26" s="241"/>
      <c r="E26" s="241"/>
      <c r="F26" s="241"/>
      <c r="G26" s="241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4"/>
      <c r="Z26" s="214"/>
      <c r="AA26" s="214"/>
      <c r="AB26" s="214"/>
      <c r="AC26" s="214"/>
      <c r="AD26" s="214"/>
      <c r="AE26" s="214"/>
      <c r="AF26" s="214"/>
      <c r="AG26" s="214" t="s">
        <v>148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3">
        <v>7</v>
      </c>
      <c r="B27" s="234" t="s">
        <v>208</v>
      </c>
      <c r="C27" s="245" t="s">
        <v>209</v>
      </c>
      <c r="D27" s="235" t="s">
        <v>196</v>
      </c>
      <c r="E27" s="236">
        <v>4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8" t="s">
        <v>210</v>
      </c>
      <c r="S27" s="238" t="s">
        <v>160</v>
      </c>
      <c r="T27" s="239" t="s">
        <v>190</v>
      </c>
      <c r="U27" s="224">
        <v>3.15</v>
      </c>
      <c r="V27" s="224">
        <f>ROUND(E27*U27,2)</f>
        <v>12.6</v>
      </c>
      <c r="W27" s="224"/>
      <c r="X27" s="224" t="s">
        <v>146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147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59" t="s">
        <v>211</v>
      </c>
      <c r="D28" s="254"/>
      <c r="E28" s="254"/>
      <c r="F28" s="254"/>
      <c r="G28" s="25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4"/>
      <c r="Z28" s="214"/>
      <c r="AA28" s="214"/>
      <c r="AB28" s="214"/>
      <c r="AC28" s="214"/>
      <c r="AD28" s="214"/>
      <c r="AE28" s="214"/>
      <c r="AF28" s="214"/>
      <c r="AG28" s="214" t="s">
        <v>212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60" t="s">
        <v>213</v>
      </c>
      <c r="D29" s="255"/>
      <c r="E29" s="255"/>
      <c r="F29" s="255"/>
      <c r="G29" s="255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4"/>
      <c r="Z29" s="214"/>
      <c r="AA29" s="214"/>
      <c r="AB29" s="214"/>
      <c r="AC29" s="214"/>
      <c r="AD29" s="214"/>
      <c r="AE29" s="214"/>
      <c r="AF29" s="214"/>
      <c r="AG29" s="214" t="s">
        <v>212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60" t="s">
        <v>214</v>
      </c>
      <c r="D30" s="255"/>
      <c r="E30" s="255"/>
      <c r="F30" s="255"/>
      <c r="G30" s="255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4"/>
      <c r="Z30" s="214"/>
      <c r="AA30" s="214"/>
      <c r="AB30" s="214"/>
      <c r="AC30" s="214"/>
      <c r="AD30" s="214"/>
      <c r="AE30" s="214"/>
      <c r="AF30" s="214"/>
      <c r="AG30" s="214" t="s">
        <v>212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60" t="s">
        <v>215</v>
      </c>
      <c r="D31" s="255"/>
      <c r="E31" s="255"/>
      <c r="F31" s="255"/>
      <c r="G31" s="255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4"/>
      <c r="Z31" s="214"/>
      <c r="AA31" s="214"/>
      <c r="AB31" s="214"/>
      <c r="AC31" s="214"/>
      <c r="AD31" s="214"/>
      <c r="AE31" s="214"/>
      <c r="AF31" s="214"/>
      <c r="AG31" s="214" t="s">
        <v>212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60" t="s">
        <v>216</v>
      </c>
      <c r="D32" s="255"/>
      <c r="E32" s="255"/>
      <c r="F32" s="255"/>
      <c r="G32" s="255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4"/>
      <c r="Z32" s="214"/>
      <c r="AA32" s="214"/>
      <c r="AB32" s="214"/>
      <c r="AC32" s="214"/>
      <c r="AD32" s="214"/>
      <c r="AE32" s="214"/>
      <c r="AF32" s="214"/>
      <c r="AG32" s="214" t="s">
        <v>212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60" t="s">
        <v>217</v>
      </c>
      <c r="D33" s="255"/>
      <c r="E33" s="255"/>
      <c r="F33" s="255"/>
      <c r="G33" s="255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4"/>
      <c r="Z33" s="214"/>
      <c r="AA33" s="214"/>
      <c r="AB33" s="214"/>
      <c r="AC33" s="214"/>
      <c r="AD33" s="214"/>
      <c r="AE33" s="214"/>
      <c r="AF33" s="214"/>
      <c r="AG33" s="214" t="s">
        <v>212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58"/>
      <c r="D34" s="241"/>
      <c r="E34" s="241"/>
      <c r="F34" s="241"/>
      <c r="G34" s="241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4"/>
      <c r="Z34" s="214"/>
      <c r="AA34" s="214"/>
      <c r="AB34" s="214"/>
      <c r="AC34" s="214"/>
      <c r="AD34" s="214"/>
      <c r="AE34" s="214"/>
      <c r="AF34" s="214"/>
      <c r="AG34" s="214" t="s">
        <v>148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33">
        <v>8</v>
      </c>
      <c r="B35" s="234" t="s">
        <v>218</v>
      </c>
      <c r="C35" s="245" t="s">
        <v>219</v>
      </c>
      <c r="D35" s="235" t="s">
        <v>179</v>
      </c>
      <c r="E35" s="236">
        <v>40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0.13800000000000001</v>
      </c>
      <c r="Q35" s="238">
        <f>ROUND(E35*P35,2)</f>
        <v>5.52</v>
      </c>
      <c r="R35" s="238" t="s">
        <v>220</v>
      </c>
      <c r="S35" s="238" t="s">
        <v>160</v>
      </c>
      <c r="T35" s="239" t="s">
        <v>190</v>
      </c>
      <c r="U35" s="224">
        <v>0.16</v>
      </c>
      <c r="V35" s="224">
        <f>ROUND(E35*U35,2)</f>
        <v>6.4</v>
      </c>
      <c r="W35" s="224"/>
      <c r="X35" s="224" t="s">
        <v>146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147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7" t="s">
        <v>221</v>
      </c>
      <c r="D36" s="253"/>
      <c r="E36" s="253"/>
      <c r="F36" s="253"/>
      <c r="G36" s="253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4"/>
      <c r="Z36" s="214"/>
      <c r="AA36" s="214"/>
      <c r="AB36" s="214"/>
      <c r="AC36" s="214"/>
      <c r="AD36" s="214"/>
      <c r="AE36" s="214"/>
      <c r="AF36" s="214"/>
      <c r="AG36" s="214" t="s">
        <v>193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8"/>
      <c r="D37" s="241"/>
      <c r="E37" s="241"/>
      <c r="F37" s="241"/>
      <c r="G37" s="241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4"/>
      <c r="Z37" s="214"/>
      <c r="AA37" s="214"/>
      <c r="AB37" s="214"/>
      <c r="AC37" s="214"/>
      <c r="AD37" s="214"/>
      <c r="AE37" s="214"/>
      <c r="AF37" s="214"/>
      <c r="AG37" s="214" t="s">
        <v>148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33">
        <v>9</v>
      </c>
      <c r="B38" s="234" t="s">
        <v>222</v>
      </c>
      <c r="C38" s="245" t="s">
        <v>223</v>
      </c>
      <c r="D38" s="235" t="s">
        <v>179</v>
      </c>
      <c r="E38" s="236">
        <v>180</v>
      </c>
      <c r="F38" s="237"/>
      <c r="G38" s="238">
        <f>ROUND(E38*F38,2)</f>
        <v>0</v>
      </c>
      <c r="H38" s="237"/>
      <c r="I38" s="238">
        <f>ROUND(E38*H38,2)</f>
        <v>0</v>
      </c>
      <c r="J38" s="237"/>
      <c r="K38" s="238">
        <f>ROUND(E38*J38,2)</f>
        <v>0</v>
      </c>
      <c r="L38" s="238">
        <v>21</v>
      </c>
      <c r="M38" s="238">
        <f>G38*(1+L38/100)</f>
        <v>0</v>
      </c>
      <c r="N38" s="238">
        <v>0</v>
      </c>
      <c r="O38" s="238">
        <f>ROUND(E38*N38,2)</f>
        <v>0</v>
      </c>
      <c r="P38" s="238">
        <v>0.22500000000000001</v>
      </c>
      <c r="Q38" s="238">
        <f>ROUND(E38*P38,2)</f>
        <v>40.5</v>
      </c>
      <c r="R38" s="238" t="s">
        <v>220</v>
      </c>
      <c r="S38" s="238" t="s">
        <v>160</v>
      </c>
      <c r="T38" s="239" t="s">
        <v>190</v>
      </c>
      <c r="U38" s="224">
        <v>0.14199999999999999</v>
      </c>
      <c r="V38" s="224">
        <f>ROUND(E38*U38,2)</f>
        <v>25.56</v>
      </c>
      <c r="W38" s="224"/>
      <c r="X38" s="224" t="s">
        <v>146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191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7" t="s">
        <v>221</v>
      </c>
      <c r="D39" s="253"/>
      <c r="E39" s="253"/>
      <c r="F39" s="253"/>
      <c r="G39" s="253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4"/>
      <c r="Z39" s="214"/>
      <c r="AA39" s="214"/>
      <c r="AB39" s="214"/>
      <c r="AC39" s="214"/>
      <c r="AD39" s="214"/>
      <c r="AE39" s="214"/>
      <c r="AF39" s="214"/>
      <c r="AG39" s="214" t="s">
        <v>193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8"/>
      <c r="D40" s="241"/>
      <c r="E40" s="241"/>
      <c r="F40" s="241"/>
      <c r="G40" s="241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4"/>
      <c r="Z40" s="214"/>
      <c r="AA40" s="214"/>
      <c r="AB40" s="214"/>
      <c r="AC40" s="214"/>
      <c r="AD40" s="214"/>
      <c r="AE40" s="214"/>
      <c r="AF40" s="214"/>
      <c r="AG40" s="214" t="s">
        <v>148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33">
        <v>10</v>
      </c>
      <c r="B41" s="234" t="s">
        <v>224</v>
      </c>
      <c r="C41" s="245" t="s">
        <v>225</v>
      </c>
      <c r="D41" s="235" t="s">
        <v>179</v>
      </c>
      <c r="E41" s="236">
        <v>186.05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8">
        <v>0</v>
      </c>
      <c r="O41" s="238">
        <f>ROUND(E41*N41,2)</f>
        <v>0</v>
      </c>
      <c r="P41" s="238">
        <v>0.33</v>
      </c>
      <c r="Q41" s="238">
        <f>ROUND(E41*P41,2)</f>
        <v>61.4</v>
      </c>
      <c r="R41" s="238" t="s">
        <v>220</v>
      </c>
      <c r="S41" s="238" t="s">
        <v>160</v>
      </c>
      <c r="T41" s="239" t="s">
        <v>190</v>
      </c>
      <c r="U41" s="224">
        <v>0.53</v>
      </c>
      <c r="V41" s="224">
        <f>ROUND(E41*U41,2)</f>
        <v>98.61</v>
      </c>
      <c r="W41" s="224"/>
      <c r="X41" s="224" t="s">
        <v>146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147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61" t="s">
        <v>226</v>
      </c>
      <c r="D42" s="250"/>
      <c r="E42" s="251">
        <v>108.5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4"/>
      <c r="Z42" s="214"/>
      <c r="AA42" s="214"/>
      <c r="AB42" s="214"/>
      <c r="AC42" s="214"/>
      <c r="AD42" s="214"/>
      <c r="AE42" s="214"/>
      <c r="AF42" s="214"/>
      <c r="AG42" s="214" t="s">
        <v>227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61" t="s">
        <v>228</v>
      </c>
      <c r="D43" s="250"/>
      <c r="E43" s="251">
        <v>77.55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4"/>
      <c r="Z43" s="214"/>
      <c r="AA43" s="214"/>
      <c r="AB43" s="214"/>
      <c r="AC43" s="214"/>
      <c r="AD43" s="214"/>
      <c r="AE43" s="214"/>
      <c r="AF43" s="214"/>
      <c r="AG43" s="214" t="s">
        <v>227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58"/>
      <c r="D44" s="241"/>
      <c r="E44" s="241"/>
      <c r="F44" s="241"/>
      <c r="G44" s="241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4"/>
      <c r="Z44" s="214"/>
      <c r="AA44" s="214"/>
      <c r="AB44" s="214"/>
      <c r="AC44" s="214"/>
      <c r="AD44" s="214"/>
      <c r="AE44" s="214"/>
      <c r="AF44" s="214"/>
      <c r="AG44" s="214" t="s">
        <v>148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1" x14ac:dyDescent="0.2">
      <c r="A45" s="233">
        <v>11</v>
      </c>
      <c r="B45" s="234" t="s">
        <v>229</v>
      </c>
      <c r="C45" s="245" t="s">
        <v>230</v>
      </c>
      <c r="D45" s="235" t="s">
        <v>179</v>
      </c>
      <c r="E45" s="236">
        <v>230.5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8">
        <v>0</v>
      </c>
      <c r="O45" s="238">
        <f>ROUND(E45*N45,2)</f>
        <v>0</v>
      </c>
      <c r="P45" s="238">
        <v>0.22</v>
      </c>
      <c r="Q45" s="238">
        <f>ROUND(E45*P45,2)</f>
        <v>50.71</v>
      </c>
      <c r="R45" s="238" t="s">
        <v>220</v>
      </c>
      <c r="S45" s="238" t="s">
        <v>160</v>
      </c>
      <c r="T45" s="239" t="s">
        <v>190</v>
      </c>
      <c r="U45" s="224">
        <v>0.38</v>
      </c>
      <c r="V45" s="224">
        <f>ROUND(E45*U45,2)</f>
        <v>87.59</v>
      </c>
      <c r="W45" s="224"/>
      <c r="X45" s="224" t="s">
        <v>146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147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61" t="s">
        <v>231</v>
      </c>
      <c r="D46" s="250"/>
      <c r="E46" s="251">
        <v>230.5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4"/>
      <c r="Z46" s="214"/>
      <c r="AA46" s="214"/>
      <c r="AB46" s="214"/>
      <c r="AC46" s="214"/>
      <c r="AD46" s="214"/>
      <c r="AE46" s="214"/>
      <c r="AF46" s="214"/>
      <c r="AG46" s="214" t="s">
        <v>227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8"/>
      <c r="D47" s="241"/>
      <c r="E47" s="241"/>
      <c r="F47" s="241"/>
      <c r="G47" s="241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4"/>
      <c r="Z47" s="214"/>
      <c r="AA47" s="214"/>
      <c r="AB47" s="214"/>
      <c r="AC47" s="214"/>
      <c r="AD47" s="214"/>
      <c r="AE47" s="214"/>
      <c r="AF47" s="214"/>
      <c r="AG47" s="214" t="s">
        <v>148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33">
        <v>12</v>
      </c>
      <c r="B48" s="234" t="s">
        <v>232</v>
      </c>
      <c r="C48" s="245" t="s">
        <v>233</v>
      </c>
      <c r="D48" s="235" t="s">
        <v>179</v>
      </c>
      <c r="E48" s="236">
        <v>92.5</v>
      </c>
      <c r="F48" s="237"/>
      <c r="G48" s="238">
        <f>ROUND(E48*F48,2)</f>
        <v>0</v>
      </c>
      <c r="H48" s="237"/>
      <c r="I48" s="238">
        <f>ROUND(E48*H48,2)</f>
        <v>0</v>
      </c>
      <c r="J48" s="237"/>
      <c r="K48" s="238">
        <f>ROUND(E48*J48,2)</f>
        <v>0</v>
      </c>
      <c r="L48" s="238">
        <v>21</v>
      </c>
      <c r="M48" s="238">
        <f>G48*(1+L48/100)</f>
        <v>0</v>
      </c>
      <c r="N48" s="238">
        <v>0</v>
      </c>
      <c r="O48" s="238">
        <f>ROUND(E48*N48,2)</f>
        <v>0</v>
      </c>
      <c r="P48" s="238">
        <v>0.63856999999999997</v>
      </c>
      <c r="Q48" s="238">
        <f>ROUND(E48*P48,2)</f>
        <v>59.07</v>
      </c>
      <c r="R48" s="238" t="s">
        <v>220</v>
      </c>
      <c r="S48" s="238" t="s">
        <v>160</v>
      </c>
      <c r="T48" s="239" t="s">
        <v>190</v>
      </c>
      <c r="U48" s="224">
        <v>0.74</v>
      </c>
      <c r="V48" s="224">
        <f>ROUND(E48*U48,2)</f>
        <v>68.45</v>
      </c>
      <c r="W48" s="224"/>
      <c r="X48" s="224" t="s">
        <v>146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147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61" t="s">
        <v>234</v>
      </c>
      <c r="D49" s="250"/>
      <c r="E49" s="251">
        <v>92.5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4"/>
      <c r="Z49" s="214"/>
      <c r="AA49" s="214"/>
      <c r="AB49" s="214"/>
      <c r="AC49" s="214"/>
      <c r="AD49" s="214"/>
      <c r="AE49" s="214"/>
      <c r="AF49" s="214"/>
      <c r="AG49" s="214" t="s">
        <v>227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58"/>
      <c r="D50" s="241"/>
      <c r="E50" s="241"/>
      <c r="F50" s="241"/>
      <c r="G50" s="241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4"/>
      <c r="Z50" s="214"/>
      <c r="AA50" s="214"/>
      <c r="AB50" s="214"/>
      <c r="AC50" s="214"/>
      <c r="AD50" s="214"/>
      <c r="AE50" s="214"/>
      <c r="AF50" s="214"/>
      <c r="AG50" s="214" t="s">
        <v>148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3">
        <v>13</v>
      </c>
      <c r="B51" s="234" t="s">
        <v>235</v>
      </c>
      <c r="C51" s="245" t="s">
        <v>236</v>
      </c>
      <c r="D51" s="235" t="s">
        <v>237</v>
      </c>
      <c r="E51" s="236">
        <v>6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8">
        <v>0</v>
      </c>
      <c r="O51" s="238">
        <f>ROUND(E51*N51,2)</f>
        <v>0</v>
      </c>
      <c r="P51" s="238">
        <v>0.22</v>
      </c>
      <c r="Q51" s="238">
        <f>ROUND(E51*P51,2)</f>
        <v>1.32</v>
      </c>
      <c r="R51" s="238" t="s">
        <v>220</v>
      </c>
      <c r="S51" s="238" t="s">
        <v>160</v>
      </c>
      <c r="T51" s="239" t="s">
        <v>190</v>
      </c>
      <c r="U51" s="224">
        <v>0.14000000000000001</v>
      </c>
      <c r="V51" s="224">
        <f>ROUND(E51*U51,2)</f>
        <v>0.84</v>
      </c>
      <c r="W51" s="224"/>
      <c r="X51" s="224" t="s">
        <v>146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147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57" t="s">
        <v>238</v>
      </c>
      <c r="D52" s="253"/>
      <c r="E52" s="253"/>
      <c r="F52" s="253"/>
      <c r="G52" s="253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4"/>
      <c r="Z52" s="214"/>
      <c r="AA52" s="214"/>
      <c r="AB52" s="214"/>
      <c r="AC52" s="214"/>
      <c r="AD52" s="214"/>
      <c r="AE52" s="214"/>
      <c r="AF52" s="214"/>
      <c r="AG52" s="214" t="s">
        <v>193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52" t="str">
        <f>C52</f>
        <v>s vybouráním lože, s přemístěním hmot na skládku na vzdálenost do 3 m nebo naložením na dopravní prostředek</v>
      </c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58"/>
      <c r="D53" s="241"/>
      <c r="E53" s="241"/>
      <c r="F53" s="241"/>
      <c r="G53" s="241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4"/>
      <c r="Z53" s="214"/>
      <c r="AA53" s="214"/>
      <c r="AB53" s="214"/>
      <c r="AC53" s="214"/>
      <c r="AD53" s="214"/>
      <c r="AE53" s="214"/>
      <c r="AF53" s="214"/>
      <c r="AG53" s="214" t="s">
        <v>148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3">
        <v>14</v>
      </c>
      <c r="B54" s="234" t="s">
        <v>239</v>
      </c>
      <c r="C54" s="245" t="s">
        <v>240</v>
      </c>
      <c r="D54" s="235" t="s">
        <v>237</v>
      </c>
      <c r="E54" s="236">
        <v>13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0</v>
      </c>
      <c r="O54" s="238">
        <f>ROUND(E54*N54,2)</f>
        <v>0</v>
      </c>
      <c r="P54" s="238">
        <v>0.27</v>
      </c>
      <c r="Q54" s="238">
        <f>ROUND(E54*P54,2)</f>
        <v>3.51</v>
      </c>
      <c r="R54" s="238" t="s">
        <v>220</v>
      </c>
      <c r="S54" s="238" t="s">
        <v>160</v>
      </c>
      <c r="T54" s="239" t="s">
        <v>190</v>
      </c>
      <c r="U54" s="224">
        <v>0.12</v>
      </c>
      <c r="V54" s="224">
        <f>ROUND(E54*U54,2)</f>
        <v>1.56</v>
      </c>
      <c r="W54" s="224"/>
      <c r="X54" s="224" t="s">
        <v>146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147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57" t="s">
        <v>238</v>
      </c>
      <c r="D55" s="253"/>
      <c r="E55" s="253"/>
      <c r="F55" s="253"/>
      <c r="G55" s="253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4"/>
      <c r="Z55" s="214"/>
      <c r="AA55" s="214"/>
      <c r="AB55" s="214"/>
      <c r="AC55" s="214"/>
      <c r="AD55" s="214"/>
      <c r="AE55" s="214"/>
      <c r="AF55" s="214"/>
      <c r="AG55" s="214" t="s">
        <v>193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52" t="str">
        <f>C55</f>
        <v>s vybouráním lože, s přemístěním hmot na skládku na vzdálenost do 3 m nebo naložením na dopravní prostředek</v>
      </c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58"/>
      <c r="D56" s="241"/>
      <c r="E56" s="241"/>
      <c r="F56" s="241"/>
      <c r="G56" s="241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4"/>
      <c r="Z56" s="214"/>
      <c r="AA56" s="214"/>
      <c r="AB56" s="214"/>
      <c r="AC56" s="214"/>
      <c r="AD56" s="214"/>
      <c r="AE56" s="214"/>
      <c r="AF56" s="214"/>
      <c r="AG56" s="214" t="s">
        <v>148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3">
        <v>15</v>
      </c>
      <c r="B57" s="234" t="s">
        <v>241</v>
      </c>
      <c r="C57" s="245" t="s">
        <v>242</v>
      </c>
      <c r="D57" s="235" t="s">
        <v>237</v>
      </c>
      <c r="E57" s="236">
        <v>9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21</v>
      </c>
      <c r="M57" s="238">
        <f>G57*(1+L57/100)</f>
        <v>0</v>
      </c>
      <c r="N57" s="238">
        <v>2.478E-2</v>
      </c>
      <c r="O57" s="238">
        <f>ROUND(E57*N57,2)</f>
        <v>0.22</v>
      </c>
      <c r="P57" s="238">
        <v>0</v>
      </c>
      <c r="Q57" s="238">
        <f>ROUND(E57*P57,2)</f>
        <v>0</v>
      </c>
      <c r="R57" s="238" t="s">
        <v>189</v>
      </c>
      <c r="S57" s="238" t="s">
        <v>160</v>
      </c>
      <c r="T57" s="239" t="s">
        <v>190</v>
      </c>
      <c r="U57" s="224">
        <v>0.55000000000000004</v>
      </c>
      <c r="V57" s="224">
        <f>ROUND(E57*U57,2)</f>
        <v>4.95</v>
      </c>
      <c r="W57" s="224"/>
      <c r="X57" s="224" t="s">
        <v>146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147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21"/>
      <c r="B58" s="222"/>
      <c r="C58" s="257" t="s">
        <v>243</v>
      </c>
      <c r="D58" s="253"/>
      <c r="E58" s="253"/>
      <c r="F58" s="253"/>
      <c r="G58" s="253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4"/>
      <c r="Z58" s="214"/>
      <c r="AA58" s="214"/>
      <c r="AB58" s="214"/>
      <c r="AC58" s="214"/>
      <c r="AD58" s="214"/>
      <c r="AE58" s="214"/>
      <c r="AF58" s="214"/>
      <c r="AG58" s="214" t="s">
        <v>193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52" t="str">
        <f>C58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58"/>
      <c r="D59" s="241"/>
      <c r="E59" s="241"/>
      <c r="F59" s="241"/>
      <c r="G59" s="241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4"/>
      <c r="Z59" s="214"/>
      <c r="AA59" s="214"/>
      <c r="AB59" s="214"/>
      <c r="AC59" s="214"/>
      <c r="AD59" s="214"/>
      <c r="AE59" s="214"/>
      <c r="AF59" s="214"/>
      <c r="AG59" s="214" t="s">
        <v>148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3">
        <v>16</v>
      </c>
      <c r="B60" s="234" t="s">
        <v>244</v>
      </c>
      <c r="C60" s="245" t="s">
        <v>245</v>
      </c>
      <c r="D60" s="235" t="s">
        <v>246</v>
      </c>
      <c r="E60" s="236">
        <v>9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8">
        <v>0</v>
      </c>
      <c r="O60" s="238">
        <f>ROUND(E60*N60,2)</f>
        <v>0</v>
      </c>
      <c r="P60" s="238">
        <v>0</v>
      </c>
      <c r="Q60" s="238">
        <f>ROUND(E60*P60,2)</f>
        <v>0</v>
      </c>
      <c r="R60" s="238" t="s">
        <v>189</v>
      </c>
      <c r="S60" s="238" t="s">
        <v>160</v>
      </c>
      <c r="T60" s="239" t="s">
        <v>190</v>
      </c>
      <c r="U60" s="224">
        <v>1.55</v>
      </c>
      <c r="V60" s="224">
        <f>ROUND(E60*U60,2)</f>
        <v>13.95</v>
      </c>
      <c r="W60" s="224"/>
      <c r="X60" s="224" t="s">
        <v>146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147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57" t="s">
        <v>247</v>
      </c>
      <c r="D61" s="253"/>
      <c r="E61" s="253"/>
      <c r="F61" s="253"/>
      <c r="G61" s="253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4"/>
      <c r="Z61" s="214"/>
      <c r="AA61" s="214"/>
      <c r="AB61" s="214"/>
      <c r="AC61" s="214"/>
      <c r="AD61" s="214"/>
      <c r="AE61" s="214"/>
      <c r="AF61" s="214"/>
      <c r="AG61" s="214" t="s">
        <v>193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52" t="str">
        <f>C61</f>
        <v>příplatek k cenám vykopávek za ztížení vykopávky v blízkosti podzemního vedení nebo výbušnin v horninách jakékoliv třídy,</v>
      </c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8"/>
      <c r="D62" s="241"/>
      <c r="E62" s="241"/>
      <c r="F62" s="241"/>
      <c r="G62" s="241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4"/>
      <c r="Z62" s="214"/>
      <c r="AA62" s="214"/>
      <c r="AB62" s="214"/>
      <c r="AC62" s="214"/>
      <c r="AD62" s="214"/>
      <c r="AE62" s="214"/>
      <c r="AF62" s="214"/>
      <c r="AG62" s="214" t="s">
        <v>148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3">
        <v>17</v>
      </c>
      <c r="B63" s="234" t="s">
        <v>248</v>
      </c>
      <c r="C63" s="245" t="s">
        <v>249</v>
      </c>
      <c r="D63" s="235" t="s">
        <v>246</v>
      </c>
      <c r="E63" s="236">
        <v>330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8">
        <v>0</v>
      </c>
      <c r="O63" s="238">
        <f>ROUND(E63*N63,2)</f>
        <v>0</v>
      </c>
      <c r="P63" s="238">
        <v>0</v>
      </c>
      <c r="Q63" s="238">
        <f>ROUND(E63*P63,2)</f>
        <v>0</v>
      </c>
      <c r="R63" s="238" t="s">
        <v>189</v>
      </c>
      <c r="S63" s="238" t="s">
        <v>160</v>
      </c>
      <c r="T63" s="239" t="s">
        <v>190</v>
      </c>
      <c r="U63" s="224">
        <v>0.1</v>
      </c>
      <c r="V63" s="224">
        <f>ROUND(E63*U63,2)</f>
        <v>33</v>
      </c>
      <c r="W63" s="224"/>
      <c r="X63" s="224" t="s">
        <v>146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147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57" t="s">
        <v>250</v>
      </c>
      <c r="D64" s="253"/>
      <c r="E64" s="253"/>
      <c r="F64" s="253"/>
      <c r="G64" s="253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4"/>
      <c r="Z64" s="214"/>
      <c r="AA64" s="214"/>
      <c r="AB64" s="214"/>
      <c r="AC64" s="214"/>
      <c r="AD64" s="214"/>
      <c r="AE64" s="214"/>
      <c r="AF64" s="214"/>
      <c r="AG64" s="214" t="s">
        <v>193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52" t="str">
        <f>C64</f>
        <v>nebo lesní půdy, s vodorovným přemístěním na hromady v místě upotřebení nebo na dočasné či trvalé skládky se složením</v>
      </c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60" t="s">
        <v>251</v>
      </c>
      <c r="D65" s="255"/>
      <c r="E65" s="255"/>
      <c r="F65" s="255"/>
      <c r="G65" s="255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4"/>
      <c r="Z65" s="214"/>
      <c r="AA65" s="214"/>
      <c r="AB65" s="214"/>
      <c r="AC65" s="214"/>
      <c r="AD65" s="214"/>
      <c r="AE65" s="214"/>
      <c r="AF65" s="214"/>
      <c r="AG65" s="214" t="s">
        <v>212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60" t="s">
        <v>252</v>
      </c>
      <c r="D66" s="255"/>
      <c r="E66" s="255"/>
      <c r="F66" s="255"/>
      <c r="G66" s="255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4"/>
      <c r="Z66" s="214"/>
      <c r="AA66" s="214"/>
      <c r="AB66" s="214"/>
      <c r="AC66" s="214"/>
      <c r="AD66" s="214"/>
      <c r="AE66" s="214"/>
      <c r="AF66" s="214"/>
      <c r="AG66" s="214" t="s">
        <v>212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61" t="s">
        <v>253</v>
      </c>
      <c r="D67" s="250"/>
      <c r="E67" s="251">
        <v>330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4"/>
      <c r="Z67" s="214"/>
      <c r="AA67" s="214"/>
      <c r="AB67" s="214"/>
      <c r="AC67" s="214"/>
      <c r="AD67" s="214"/>
      <c r="AE67" s="214"/>
      <c r="AF67" s="214"/>
      <c r="AG67" s="214" t="s">
        <v>227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58"/>
      <c r="D68" s="241"/>
      <c r="E68" s="241"/>
      <c r="F68" s="241"/>
      <c r="G68" s="241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4"/>
      <c r="Z68" s="214"/>
      <c r="AA68" s="214"/>
      <c r="AB68" s="214"/>
      <c r="AC68" s="214"/>
      <c r="AD68" s="214"/>
      <c r="AE68" s="214"/>
      <c r="AF68" s="214"/>
      <c r="AG68" s="214" t="s">
        <v>148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33">
        <v>18</v>
      </c>
      <c r="B69" s="234" t="s">
        <v>254</v>
      </c>
      <c r="C69" s="245" t="s">
        <v>255</v>
      </c>
      <c r="D69" s="235" t="s">
        <v>246</v>
      </c>
      <c r="E69" s="236">
        <v>48.81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21</v>
      </c>
      <c r="M69" s="238">
        <f>G69*(1+L69/100)</f>
        <v>0</v>
      </c>
      <c r="N69" s="238">
        <v>0</v>
      </c>
      <c r="O69" s="238">
        <f>ROUND(E69*N69,2)</f>
        <v>0</v>
      </c>
      <c r="P69" s="238">
        <v>0</v>
      </c>
      <c r="Q69" s="238">
        <f>ROUND(E69*P69,2)</f>
        <v>0</v>
      </c>
      <c r="R69" s="238" t="s">
        <v>189</v>
      </c>
      <c r="S69" s="238" t="s">
        <v>160</v>
      </c>
      <c r="T69" s="239" t="s">
        <v>145</v>
      </c>
      <c r="U69" s="224">
        <v>30.44</v>
      </c>
      <c r="V69" s="224">
        <f>ROUND(E69*U69,2)</f>
        <v>1485.78</v>
      </c>
      <c r="W69" s="224"/>
      <c r="X69" s="224" t="s">
        <v>146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147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7" t="s">
        <v>256</v>
      </c>
      <c r="D70" s="253"/>
      <c r="E70" s="253"/>
      <c r="F70" s="253"/>
      <c r="G70" s="253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4"/>
      <c r="Z70" s="214"/>
      <c r="AA70" s="214"/>
      <c r="AB70" s="214"/>
      <c r="AC70" s="214"/>
      <c r="AD70" s="214"/>
      <c r="AE70" s="214"/>
      <c r="AF70" s="214"/>
      <c r="AG70" s="214" t="s">
        <v>193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61" t="s">
        <v>257</v>
      </c>
      <c r="D71" s="250"/>
      <c r="E71" s="251">
        <v>6.93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4"/>
      <c r="Z71" s="214"/>
      <c r="AA71" s="214"/>
      <c r="AB71" s="214"/>
      <c r="AC71" s="214"/>
      <c r="AD71" s="214"/>
      <c r="AE71" s="214"/>
      <c r="AF71" s="214"/>
      <c r="AG71" s="214" t="s">
        <v>227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61" t="s">
        <v>258</v>
      </c>
      <c r="D72" s="250"/>
      <c r="E72" s="251">
        <v>1.26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4"/>
      <c r="Z72" s="214"/>
      <c r="AA72" s="214"/>
      <c r="AB72" s="214"/>
      <c r="AC72" s="214"/>
      <c r="AD72" s="214"/>
      <c r="AE72" s="214"/>
      <c r="AF72" s="214"/>
      <c r="AG72" s="214" t="s">
        <v>227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61" t="s">
        <v>259</v>
      </c>
      <c r="D73" s="250"/>
      <c r="E73" s="251">
        <v>1.17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4"/>
      <c r="Z73" s="214"/>
      <c r="AA73" s="214"/>
      <c r="AB73" s="214"/>
      <c r="AC73" s="214"/>
      <c r="AD73" s="214"/>
      <c r="AE73" s="214"/>
      <c r="AF73" s="214"/>
      <c r="AG73" s="214" t="s">
        <v>227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61" t="s">
        <v>260</v>
      </c>
      <c r="D74" s="250"/>
      <c r="E74" s="251">
        <v>25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4"/>
      <c r="Z74" s="214"/>
      <c r="AA74" s="214"/>
      <c r="AB74" s="214"/>
      <c r="AC74" s="214"/>
      <c r="AD74" s="214"/>
      <c r="AE74" s="214"/>
      <c r="AF74" s="214"/>
      <c r="AG74" s="214" t="s">
        <v>227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61" t="s">
        <v>261</v>
      </c>
      <c r="D75" s="250"/>
      <c r="E75" s="251">
        <v>3.5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4"/>
      <c r="Z75" s="214"/>
      <c r="AA75" s="214"/>
      <c r="AB75" s="214"/>
      <c r="AC75" s="214"/>
      <c r="AD75" s="214"/>
      <c r="AE75" s="214"/>
      <c r="AF75" s="214"/>
      <c r="AG75" s="214" t="s">
        <v>227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61" t="s">
        <v>262</v>
      </c>
      <c r="D76" s="250"/>
      <c r="E76" s="251">
        <v>2.25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4"/>
      <c r="Z76" s="214"/>
      <c r="AA76" s="214"/>
      <c r="AB76" s="214"/>
      <c r="AC76" s="214"/>
      <c r="AD76" s="214"/>
      <c r="AE76" s="214"/>
      <c r="AF76" s="214"/>
      <c r="AG76" s="214" t="s">
        <v>227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61" t="s">
        <v>263</v>
      </c>
      <c r="D77" s="250"/>
      <c r="E77" s="251">
        <v>3.2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4"/>
      <c r="Z77" s="214"/>
      <c r="AA77" s="214"/>
      <c r="AB77" s="214"/>
      <c r="AC77" s="214"/>
      <c r="AD77" s="214"/>
      <c r="AE77" s="214"/>
      <c r="AF77" s="214"/>
      <c r="AG77" s="214" t="s">
        <v>227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61" t="s">
        <v>264</v>
      </c>
      <c r="D78" s="250"/>
      <c r="E78" s="251">
        <v>4.5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4"/>
      <c r="Z78" s="214"/>
      <c r="AA78" s="214"/>
      <c r="AB78" s="214"/>
      <c r="AC78" s="214"/>
      <c r="AD78" s="214"/>
      <c r="AE78" s="214"/>
      <c r="AF78" s="214"/>
      <c r="AG78" s="214" t="s">
        <v>227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61" t="s">
        <v>265</v>
      </c>
      <c r="D79" s="250"/>
      <c r="E79" s="251">
        <v>1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4"/>
      <c r="Z79" s="214"/>
      <c r="AA79" s="214"/>
      <c r="AB79" s="214"/>
      <c r="AC79" s="214"/>
      <c r="AD79" s="214"/>
      <c r="AE79" s="214"/>
      <c r="AF79" s="214"/>
      <c r="AG79" s="214" t="s">
        <v>227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58"/>
      <c r="D80" s="241"/>
      <c r="E80" s="241"/>
      <c r="F80" s="241"/>
      <c r="G80" s="241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4"/>
      <c r="Z80" s="214"/>
      <c r="AA80" s="214"/>
      <c r="AB80" s="214"/>
      <c r="AC80" s="214"/>
      <c r="AD80" s="214"/>
      <c r="AE80" s="214"/>
      <c r="AF80" s="214"/>
      <c r="AG80" s="214" t="s">
        <v>148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3">
        <v>19</v>
      </c>
      <c r="B81" s="234" t="s">
        <v>266</v>
      </c>
      <c r="C81" s="245" t="s">
        <v>267</v>
      </c>
      <c r="D81" s="235" t="s">
        <v>246</v>
      </c>
      <c r="E81" s="236">
        <v>120.3425</v>
      </c>
      <c r="F81" s="237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21</v>
      </c>
      <c r="M81" s="238">
        <f>G81*(1+L81/100)</f>
        <v>0</v>
      </c>
      <c r="N81" s="238">
        <v>0</v>
      </c>
      <c r="O81" s="238">
        <f>ROUND(E81*N81,2)</f>
        <v>0</v>
      </c>
      <c r="P81" s="238">
        <v>0</v>
      </c>
      <c r="Q81" s="238">
        <f>ROUND(E81*P81,2)</f>
        <v>0</v>
      </c>
      <c r="R81" s="238" t="s">
        <v>189</v>
      </c>
      <c r="S81" s="238" t="s">
        <v>160</v>
      </c>
      <c r="T81" s="239" t="s">
        <v>190</v>
      </c>
      <c r="U81" s="224">
        <v>0.16</v>
      </c>
      <c r="V81" s="224">
        <f>ROUND(E81*U81,2)</f>
        <v>19.25</v>
      </c>
      <c r="W81" s="224"/>
      <c r="X81" s="224" t="s">
        <v>146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191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33.75" outlineLevel="1" x14ac:dyDescent="0.2">
      <c r="A82" s="221"/>
      <c r="B82" s="222"/>
      <c r="C82" s="257" t="s">
        <v>268</v>
      </c>
      <c r="D82" s="253"/>
      <c r="E82" s="253"/>
      <c r="F82" s="253"/>
      <c r="G82" s="253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4"/>
      <c r="Z82" s="214"/>
      <c r="AA82" s="214"/>
      <c r="AB82" s="214"/>
      <c r="AC82" s="214"/>
      <c r="AD82" s="214"/>
      <c r="AE82" s="214"/>
      <c r="AF82" s="214"/>
      <c r="AG82" s="214" t="s">
        <v>193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52" t="str">
        <f>C82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61" t="s">
        <v>269</v>
      </c>
      <c r="D83" s="250"/>
      <c r="E83" s="251">
        <v>120.3425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4"/>
      <c r="Z83" s="214"/>
      <c r="AA83" s="214"/>
      <c r="AB83" s="214"/>
      <c r="AC83" s="214"/>
      <c r="AD83" s="214"/>
      <c r="AE83" s="214"/>
      <c r="AF83" s="214"/>
      <c r="AG83" s="214" t="s">
        <v>227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58"/>
      <c r="D84" s="241"/>
      <c r="E84" s="241"/>
      <c r="F84" s="241"/>
      <c r="G84" s="241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4"/>
      <c r="Z84" s="214"/>
      <c r="AA84" s="214"/>
      <c r="AB84" s="214"/>
      <c r="AC84" s="214"/>
      <c r="AD84" s="214"/>
      <c r="AE84" s="214"/>
      <c r="AF84" s="214"/>
      <c r="AG84" s="214" t="s">
        <v>148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3">
        <v>20</v>
      </c>
      <c r="B85" s="234" t="s">
        <v>270</v>
      </c>
      <c r="C85" s="245" t="s">
        <v>271</v>
      </c>
      <c r="D85" s="235" t="s">
        <v>246</v>
      </c>
      <c r="E85" s="236">
        <v>36.10275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8">
        <v>0</v>
      </c>
      <c r="O85" s="238">
        <f>ROUND(E85*N85,2)</f>
        <v>0</v>
      </c>
      <c r="P85" s="238">
        <v>0</v>
      </c>
      <c r="Q85" s="238">
        <f>ROUND(E85*P85,2)</f>
        <v>0</v>
      </c>
      <c r="R85" s="238" t="s">
        <v>189</v>
      </c>
      <c r="S85" s="238" t="s">
        <v>160</v>
      </c>
      <c r="T85" s="239" t="s">
        <v>190</v>
      </c>
      <c r="U85" s="224">
        <v>8.4000000000000005E-2</v>
      </c>
      <c r="V85" s="224">
        <f>ROUND(E85*U85,2)</f>
        <v>3.03</v>
      </c>
      <c r="W85" s="224"/>
      <c r="X85" s="224" t="s">
        <v>146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147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33.75" outlineLevel="1" x14ac:dyDescent="0.2">
      <c r="A86" s="221"/>
      <c r="B86" s="222"/>
      <c r="C86" s="257" t="s">
        <v>268</v>
      </c>
      <c r="D86" s="253"/>
      <c r="E86" s="253"/>
      <c r="F86" s="253"/>
      <c r="G86" s="253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4"/>
      <c r="Z86" s="214"/>
      <c r="AA86" s="214"/>
      <c r="AB86" s="214"/>
      <c r="AC86" s="214"/>
      <c r="AD86" s="214"/>
      <c r="AE86" s="214"/>
      <c r="AF86" s="214"/>
      <c r="AG86" s="214" t="s">
        <v>193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52" t="str">
        <f>C86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61" t="s">
        <v>272</v>
      </c>
      <c r="D87" s="250"/>
      <c r="E87" s="251">
        <v>36.10275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4"/>
      <c r="Z87" s="214"/>
      <c r="AA87" s="214"/>
      <c r="AB87" s="214"/>
      <c r="AC87" s="214"/>
      <c r="AD87" s="214"/>
      <c r="AE87" s="214"/>
      <c r="AF87" s="214"/>
      <c r="AG87" s="214" t="s">
        <v>227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58"/>
      <c r="D88" s="241"/>
      <c r="E88" s="241"/>
      <c r="F88" s="241"/>
      <c r="G88" s="241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4"/>
      <c r="Z88" s="214"/>
      <c r="AA88" s="214"/>
      <c r="AB88" s="214"/>
      <c r="AC88" s="214"/>
      <c r="AD88" s="214"/>
      <c r="AE88" s="214"/>
      <c r="AF88" s="214"/>
      <c r="AG88" s="214" t="s">
        <v>148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3">
        <v>21</v>
      </c>
      <c r="B89" s="234" t="s">
        <v>273</v>
      </c>
      <c r="C89" s="245" t="s">
        <v>274</v>
      </c>
      <c r="D89" s="235" t="s">
        <v>246</v>
      </c>
      <c r="E89" s="236">
        <v>36.10275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8">
        <v>0</v>
      </c>
      <c r="O89" s="238">
        <f>ROUND(E89*N89,2)</f>
        <v>0</v>
      </c>
      <c r="P89" s="238">
        <v>0</v>
      </c>
      <c r="Q89" s="238">
        <f>ROUND(E89*P89,2)</f>
        <v>0</v>
      </c>
      <c r="R89" s="238" t="s">
        <v>189</v>
      </c>
      <c r="S89" s="238" t="s">
        <v>160</v>
      </c>
      <c r="T89" s="239" t="s">
        <v>190</v>
      </c>
      <c r="U89" s="224">
        <v>0.3</v>
      </c>
      <c r="V89" s="224">
        <f>ROUND(E89*U89,2)</f>
        <v>10.83</v>
      </c>
      <c r="W89" s="224"/>
      <c r="X89" s="224" t="s">
        <v>146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147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33.75" outlineLevel="1" x14ac:dyDescent="0.2">
      <c r="A90" s="221"/>
      <c r="B90" s="222"/>
      <c r="C90" s="257" t="s">
        <v>268</v>
      </c>
      <c r="D90" s="253"/>
      <c r="E90" s="253"/>
      <c r="F90" s="253"/>
      <c r="G90" s="253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4"/>
      <c r="Z90" s="214"/>
      <c r="AA90" s="214"/>
      <c r="AB90" s="214"/>
      <c r="AC90" s="214"/>
      <c r="AD90" s="214"/>
      <c r="AE90" s="214"/>
      <c r="AF90" s="214"/>
      <c r="AG90" s="214" t="s">
        <v>193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52" t="str">
        <f>C90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61" t="s">
        <v>272</v>
      </c>
      <c r="D91" s="250"/>
      <c r="E91" s="251">
        <v>36.10275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4"/>
      <c r="Z91" s="214"/>
      <c r="AA91" s="214"/>
      <c r="AB91" s="214"/>
      <c r="AC91" s="214"/>
      <c r="AD91" s="214"/>
      <c r="AE91" s="214"/>
      <c r="AF91" s="214"/>
      <c r="AG91" s="214" t="s">
        <v>227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58"/>
      <c r="D92" s="241"/>
      <c r="E92" s="241"/>
      <c r="F92" s="241"/>
      <c r="G92" s="241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4"/>
      <c r="Z92" s="214"/>
      <c r="AA92" s="214"/>
      <c r="AB92" s="214"/>
      <c r="AC92" s="214"/>
      <c r="AD92" s="214"/>
      <c r="AE92" s="214"/>
      <c r="AF92" s="214"/>
      <c r="AG92" s="214" t="s">
        <v>148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3">
        <v>22</v>
      </c>
      <c r="B93" s="234" t="s">
        <v>275</v>
      </c>
      <c r="C93" s="245" t="s">
        <v>276</v>
      </c>
      <c r="D93" s="235" t="s">
        <v>246</v>
      </c>
      <c r="E93" s="236">
        <v>36.10275</v>
      </c>
      <c r="F93" s="237"/>
      <c r="G93" s="238">
        <f>ROUND(E93*F93,2)</f>
        <v>0</v>
      </c>
      <c r="H93" s="237"/>
      <c r="I93" s="238">
        <f>ROUND(E93*H93,2)</f>
        <v>0</v>
      </c>
      <c r="J93" s="237"/>
      <c r="K93" s="238">
        <f>ROUND(E93*J93,2)</f>
        <v>0</v>
      </c>
      <c r="L93" s="238">
        <v>21</v>
      </c>
      <c r="M93" s="238">
        <f>G93*(1+L93/100)</f>
        <v>0</v>
      </c>
      <c r="N93" s="238">
        <v>0</v>
      </c>
      <c r="O93" s="238">
        <f>ROUND(E93*N93,2)</f>
        <v>0</v>
      </c>
      <c r="P93" s="238">
        <v>0</v>
      </c>
      <c r="Q93" s="238">
        <f>ROUND(E93*P93,2)</f>
        <v>0</v>
      </c>
      <c r="R93" s="238" t="s">
        <v>189</v>
      </c>
      <c r="S93" s="238" t="s">
        <v>160</v>
      </c>
      <c r="T93" s="239" t="s">
        <v>190</v>
      </c>
      <c r="U93" s="224">
        <v>0.14829999999999999</v>
      </c>
      <c r="V93" s="224">
        <f>ROUND(E93*U93,2)</f>
        <v>5.35</v>
      </c>
      <c r="W93" s="224"/>
      <c r="X93" s="224" t="s">
        <v>146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147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33.75" outlineLevel="1" x14ac:dyDescent="0.2">
      <c r="A94" s="221"/>
      <c r="B94" s="222"/>
      <c r="C94" s="257" t="s">
        <v>268</v>
      </c>
      <c r="D94" s="253"/>
      <c r="E94" s="253"/>
      <c r="F94" s="253"/>
      <c r="G94" s="253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14"/>
      <c r="Z94" s="214"/>
      <c r="AA94" s="214"/>
      <c r="AB94" s="214"/>
      <c r="AC94" s="214"/>
      <c r="AD94" s="214"/>
      <c r="AE94" s="214"/>
      <c r="AF94" s="214"/>
      <c r="AG94" s="214" t="s">
        <v>193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52" t="str">
        <f>C94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61" t="s">
        <v>272</v>
      </c>
      <c r="D95" s="250"/>
      <c r="E95" s="251">
        <v>36.10275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4"/>
      <c r="Z95" s="214"/>
      <c r="AA95" s="214"/>
      <c r="AB95" s="214"/>
      <c r="AC95" s="214"/>
      <c r="AD95" s="214"/>
      <c r="AE95" s="214"/>
      <c r="AF95" s="214"/>
      <c r="AG95" s="214" t="s">
        <v>227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58"/>
      <c r="D96" s="241"/>
      <c r="E96" s="241"/>
      <c r="F96" s="241"/>
      <c r="G96" s="241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4"/>
      <c r="Z96" s="214"/>
      <c r="AA96" s="214"/>
      <c r="AB96" s="214"/>
      <c r="AC96" s="214"/>
      <c r="AD96" s="214"/>
      <c r="AE96" s="214"/>
      <c r="AF96" s="214"/>
      <c r="AG96" s="214" t="s">
        <v>148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3">
        <v>23</v>
      </c>
      <c r="B97" s="234" t="s">
        <v>277</v>
      </c>
      <c r="C97" s="245" t="s">
        <v>278</v>
      </c>
      <c r="D97" s="235" t="s">
        <v>246</v>
      </c>
      <c r="E97" s="236">
        <v>24.0685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21</v>
      </c>
      <c r="M97" s="238">
        <f>G97*(1+L97/100)</f>
        <v>0</v>
      </c>
      <c r="N97" s="238">
        <v>0</v>
      </c>
      <c r="O97" s="238">
        <f>ROUND(E97*N97,2)</f>
        <v>0</v>
      </c>
      <c r="P97" s="238">
        <v>0</v>
      </c>
      <c r="Q97" s="238">
        <f>ROUND(E97*P97,2)</f>
        <v>0</v>
      </c>
      <c r="R97" s="238" t="s">
        <v>189</v>
      </c>
      <c r="S97" s="238" t="s">
        <v>160</v>
      </c>
      <c r="T97" s="239" t="s">
        <v>190</v>
      </c>
      <c r="U97" s="224">
        <v>3.53</v>
      </c>
      <c r="V97" s="224">
        <f>ROUND(E97*U97,2)</f>
        <v>84.96</v>
      </c>
      <c r="W97" s="224"/>
      <c r="X97" s="224" t="s">
        <v>146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147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57" t="s">
        <v>279</v>
      </c>
      <c r="D98" s="253"/>
      <c r="E98" s="253"/>
      <c r="F98" s="253"/>
      <c r="G98" s="253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14"/>
      <c r="Z98" s="214"/>
      <c r="AA98" s="214"/>
      <c r="AB98" s="214"/>
      <c r="AC98" s="214"/>
      <c r="AD98" s="214"/>
      <c r="AE98" s="214"/>
      <c r="AF98" s="214"/>
      <c r="AG98" s="214" t="s">
        <v>193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61" t="s">
        <v>280</v>
      </c>
      <c r="D99" s="250"/>
      <c r="E99" s="251">
        <v>24.0685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4"/>
      <c r="Z99" s="214"/>
      <c r="AA99" s="214"/>
      <c r="AB99" s="214"/>
      <c r="AC99" s="214"/>
      <c r="AD99" s="214"/>
      <c r="AE99" s="214"/>
      <c r="AF99" s="214"/>
      <c r="AG99" s="214" t="s">
        <v>227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58"/>
      <c r="D100" s="241"/>
      <c r="E100" s="241"/>
      <c r="F100" s="241"/>
      <c r="G100" s="241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148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33">
        <v>24</v>
      </c>
      <c r="B101" s="234" t="s">
        <v>281</v>
      </c>
      <c r="C101" s="245" t="s">
        <v>282</v>
      </c>
      <c r="D101" s="235" t="s">
        <v>179</v>
      </c>
      <c r="E101" s="236">
        <v>339</v>
      </c>
      <c r="F101" s="237"/>
      <c r="G101" s="238">
        <f>ROUND(E101*F101,2)</f>
        <v>0</v>
      </c>
      <c r="H101" s="237"/>
      <c r="I101" s="238">
        <f>ROUND(E101*H101,2)</f>
        <v>0</v>
      </c>
      <c r="J101" s="237"/>
      <c r="K101" s="238">
        <f>ROUND(E101*J101,2)</f>
        <v>0</v>
      </c>
      <c r="L101" s="238">
        <v>21</v>
      </c>
      <c r="M101" s="238">
        <f>G101*(1+L101/100)</f>
        <v>0</v>
      </c>
      <c r="N101" s="238">
        <v>9.8999999999999999E-4</v>
      </c>
      <c r="O101" s="238">
        <f>ROUND(E101*N101,2)</f>
        <v>0.34</v>
      </c>
      <c r="P101" s="238">
        <v>0</v>
      </c>
      <c r="Q101" s="238">
        <f>ROUND(E101*P101,2)</f>
        <v>0</v>
      </c>
      <c r="R101" s="238" t="s">
        <v>189</v>
      </c>
      <c r="S101" s="238" t="s">
        <v>160</v>
      </c>
      <c r="T101" s="239" t="s">
        <v>190</v>
      </c>
      <c r="U101" s="224">
        <v>0.24</v>
      </c>
      <c r="V101" s="224">
        <f>ROUND(E101*U101,2)</f>
        <v>81.36</v>
      </c>
      <c r="W101" s="224"/>
      <c r="X101" s="224" t="s">
        <v>146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147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57" t="s">
        <v>283</v>
      </c>
      <c r="D102" s="253"/>
      <c r="E102" s="253"/>
      <c r="F102" s="253"/>
      <c r="G102" s="253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193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61" t="s">
        <v>284</v>
      </c>
      <c r="D103" s="250"/>
      <c r="E103" s="251">
        <v>115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227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61" t="s">
        <v>285</v>
      </c>
      <c r="D104" s="250"/>
      <c r="E104" s="251">
        <v>70</v>
      </c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4"/>
      <c r="Z104" s="214"/>
      <c r="AA104" s="214"/>
      <c r="AB104" s="214"/>
      <c r="AC104" s="214"/>
      <c r="AD104" s="214"/>
      <c r="AE104" s="214"/>
      <c r="AF104" s="214"/>
      <c r="AG104" s="214" t="s">
        <v>227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61" t="s">
        <v>286</v>
      </c>
      <c r="D105" s="250"/>
      <c r="E105" s="251">
        <v>114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227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61" t="s">
        <v>287</v>
      </c>
      <c r="D106" s="250"/>
      <c r="E106" s="251">
        <v>40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227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58"/>
      <c r="D107" s="241"/>
      <c r="E107" s="241"/>
      <c r="F107" s="241"/>
      <c r="G107" s="241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148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33">
        <v>25</v>
      </c>
      <c r="B108" s="234" t="s">
        <v>288</v>
      </c>
      <c r="C108" s="245" t="s">
        <v>289</v>
      </c>
      <c r="D108" s="235" t="s">
        <v>179</v>
      </c>
      <c r="E108" s="236">
        <v>8</v>
      </c>
      <c r="F108" s="237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8">
        <v>8.5999999999999998E-4</v>
      </c>
      <c r="O108" s="238">
        <f>ROUND(E108*N108,2)</f>
        <v>0.01</v>
      </c>
      <c r="P108" s="238">
        <v>0</v>
      </c>
      <c r="Q108" s="238">
        <f>ROUND(E108*P108,2)</f>
        <v>0</v>
      </c>
      <c r="R108" s="238" t="s">
        <v>189</v>
      </c>
      <c r="S108" s="238" t="s">
        <v>160</v>
      </c>
      <c r="T108" s="239" t="s">
        <v>190</v>
      </c>
      <c r="U108" s="224">
        <v>0.47899999999999998</v>
      </c>
      <c r="V108" s="224">
        <f>ROUND(E108*U108,2)</f>
        <v>3.83</v>
      </c>
      <c r="W108" s="224"/>
      <c r="X108" s="224" t="s">
        <v>146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191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7" t="s">
        <v>283</v>
      </c>
      <c r="D109" s="253"/>
      <c r="E109" s="253"/>
      <c r="F109" s="253"/>
      <c r="G109" s="253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193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8"/>
      <c r="D110" s="241"/>
      <c r="E110" s="241"/>
      <c r="F110" s="241"/>
      <c r="G110" s="241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148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3">
        <v>26</v>
      </c>
      <c r="B111" s="234" t="s">
        <v>290</v>
      </c>
      <c r="C111" s="245" t="s">
        <v>291</v>
      </c>
      <c r="D111" s="235" t="s">
        <v>179</v>
      </c>
      <c r="E111" s="236">
        <v>339</v>
      </c>
      <c r="F111" s="237"/>
      <c r="G111" s="238">
        <f>ROUND(E111*F111,2)</f>
        <v>0</v>
      </c>
      <c r="H111" s="237"/>
      <c r="I111" s="238">
        <f>ROUND(E111*H111,2)</f>
        <v>0</v>
      </c>
      <c r="J111" s="237"/>
      <c r="K111" s="238">
        <f>ROUND(E111*J111,2)</f>
        <v>0</v>
      </c>
      <c r="L111" s="238">
        <v>21</v>
      </c>
      <c r="M111" s="238">
        <f>G111*(1+L111/100)</f>
        <v>0</v>
      </c>
      <c r="N111" s="238">
        <v>0</v>
      </c>
      <c r="O111" s="238">
        <f>ROUND(E111*N111,2)</f>
        <v>0</v>
      </c>
      <c r="P111" s="238">
        <v>0</v>
      </c>
      <c r="Q111" s="238">
        <f>ROUND(E111*P111,2)</f>
        <v>0</v>
      </c>
      <c r="R111" s="238" t="s">
        <v>189</v>
      </c>
      <c r="S111" s="238" t="s">
        <v>160</v>
      </c>
      <c r="T111" s="239" t="s">
        <v>190</v>
      </c>
      <c r="U111" s="224">
        <v>7.0000000000000007E-2</v>
      </c>
      <c r="V111" s="224">
        <f>ROUND(E111*U111,2)</f>
        <v>23.73</v>
      </c>
      <c r="W111" s="224"/>
      <c r="X111" s="224" t="s">
        <v>146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147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7" t="s">
        <v>292</v>
      </c>
      <c r="D112" s="253"/>
      <c r="E112" s="253"/>
      <c r="F112" s="253"/>
      <c r="G112" s="253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193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58"/>
      <c r="D113" s="241"/>
      <c r="E113" s="241"/>
      <c r="F113" s="241"/>
      <c r="G113" s="241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148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3">
        <v>27</v>
      </c>
      <c r="B114" s="234" t="s">
        <v>293</v>
      </c>
      <c r="C114" s="245" t="s">
        <v>294</v>
      </c>
      <c r="D114" s="235" t="s">
        <v>179</v>
      </c>
      <c r="E114" s="236">
        <v>8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8">
        <v>0</v>
      </c>
      <c r="O114" s="238">
        <f>ROUND(E114*N114,2)</f>
        <v>0</v>
      </c>
      <c r="P114" s="238">
        <v>0</v>
      </c>
      <c r="Q114" s="238">
        <f>ROUND(E114*P114,2)</f>
        <v>0</v>
      </c>
      <c r="R114" s="238" t="s">
        <v>189</v>
      </c>
      <c r="S114" s="238" t="s">
        <v>160</v>
      </c>
      <c r="T114" s="239" t="s">
        <v>190</v>
      </c>
      <c r="U114" s="224">
        <v>0.32700000000000001</v>
      </c>
      <c r="V114" s="224">
        <f>ROUND(E114*U114,2)</f>
        <v>2.62</v>
      </c>
      <c r="W114" s="224"/>
      <c r="X114" s="224" t="s">
        <v>146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191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57" t="s">
        <v>292</v>
      </c>
      <c r="D115" s="253"/>
      <c r="E115" s="253"/>
      <c r="F115" s="253"/>
      <c r="G115" s="253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193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58"/>
      <c r="D116" s="241"/>
      <c r="E116" s="241"/>
      <c r="F116" s="241"/>
      <c r="G116" s="241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148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3">
        <v>28</v>
      </c>
      <c r="B117" s="234" t="s">
        <v>295</v>
      </c>
      <c r="C117" s="245" t="s">
        <v>296</v>
      </c>
      <c r="D117" s="235" t="s">
        <v>246</v>
      </c>
      <c r="E117" s="236">
        <v>8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21</v>
      </c>
      <c r="M117" s="238">
        <f>G117*(1+L117/100)</f>
        <v>0</v>
      </c>
      <c r="N117" s="238">
        <v>0</v>
      </c>
      <c r="O117" s="238">
        <f>ROUND(E117*N117,2)</f>
        <v>0</v>
      </c>
      <c r="P117" s="238">
        <v>0</v>
      </c>
      <c r="Q117" s="238">
        <f>ROUND(E117*P117,2)</f>
        <v>0</v>
      </c>
      <c r="R117" s="238" t="s">
        <v>189</v>
      </c>
      <c r="S117" s="238" t="s">
        <v>160</v>
      </c>
      <c r="T117" s="239" t="s">
        <v>190</v>
      </c>
      <c r="U117" s="224">
        <v>3.9E-2</v>
      </c>
      <c r="V117" s="224">
        <f>ROUND(E117*U117,2)</f>
        <v>0.31</v>
      </c>
      <c r="W117" s="224"/>
      <c r="X117" s="224" t="s">
        <v>146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191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61" t="s">
        <v>297</v>
      </c>
      <c r="D118" s="250"/>
      <c r="E118" s="251">
        <v>8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227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8"/>
      <c r="D119" s="241"/>
      <c r="E119" s="241"/>
      <c r="F119" s="241"/>
      <c r="G119" s="241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148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3">
        <v>29</v>
      </c>
      <c r="B120" s="234" t="s">
        <v>298</v>
      </c>
      <c r="C120" s="245" t="s">
        <v>299</v>
      </c>
      <c r="D120" s="235" t="s">
        <v>246</v>
      </c>
      <c r="E120" s="236">
        <v>240.685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21</v>
      </c>
      <c r="M120" s="238">
        <f>G120*(1+L120/100)</f>
        <v>0</v>
      </c>
      <c r="N120" s="238">
        <v>0</v>
      </c>
      <c r="O120" s="238">
        <f>ROUND(E120*N120,2)</f>
        <v>0</v>
      </c>
      <c r="P120" s="238">
        <v>0</v>
      </c>
      <c r="Q120" s="238">
        <f>ROUND(E120*P120,2)</f>
        <v>0</v>
      </c>
      <c r="R120" s="238" t="s">
        <v>189</v>
      </c>
      <c r="S120" s="238" t="s">
        <v>160</v>
      </c>
      <c r="T120" s="239" t="s">
        <v>190</v>
      </c>
      <c r="U120" s="224">
        <v>0.35</v>
      </c>
      <c r="V120" s="224">
        <f>ROUND(E120*U120,2)</f>
        <v>84.24</v>
      </c>
      <c r="W120" s="224"/>
      <c r="X120" s="224" t="s">
        <v>146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147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57" t="s">
        <v>300</v>
      </c>
      <c r="D121" s="253"/>
      <c r="E121" s="253"/>
      <c r="F121" s="253"/>
      <c r="G121" s="253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193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52" t="str">
        <f>C121</f>
        <v>bez naložení do dopravní nádoby, ale s vyprázdněním dopravní nádoby na hromadu nebo na dopravní prostředek,</v>
      </c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61" t="s">
        <v>301</v>
      </c>
      <c r="D122" s="250"/>
      <c r="E122" s="251">
        <v>240.685</v>
      </c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227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58"/>
      <c r="D123" s="241"/>
      <c r="E123" s="241"/>
      <c r="F123" s="241"/>
      <c r="G123" s="241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148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3">
        <v>30</v>
      </c>
      <c r="B124" s="234" t="s">
        <v>302</v>
      </c>
      <c r="C124" s="245" t="s">
        <v>303</v>
      </c>
      <c r="D124" s="235" t="s">
        <v>246</v>
      </c>
      <c r="E124" s="236">
        <v>24.0685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8">
        <v>0</v>
      </c>
      <c r="O124" s="238">
        <f>ROUND(E124*N124,2)</f>
        <v>0</v>
      </c>
      <c r="P124" s="238">
        <v>0</v>
      </c>
      <c r="Q124" s="238">
        <f>ROUND(E124*P124,2)</f>
        <v>0</v>
      </c>
      <c r="R124" s="238" t="s">
        <v>189</v>
      </c>
      <c r="S124" s="238" t="s">
        <v>160</v>
      </c>
      <c r="T124" s="239" t="s">
        <v>190</v>
      </c>
      <c r="U124" s="224">
        <v>3.81</v>
      </c>
      <c r="V124" s="224">
        <f>ROUND(E124*U124,2)</f>
        <v>91.7</v>
      </c>
      <c r="W124" s="224"/>
      <c r="X124" s="224" t="s">
        <v>146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147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7" t="s">
        <v>304</v>
      </c>
      <c r="D125" s="253"/>
      <c r="E125" s="253"/>
      <c r="F125" s="253"/>
      <c r="G125" s="253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193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52" t="str">
        <f>C125</f>
        <v xml:space="preserve"> bez naložení, avšak s vyprázdněním nádoby na hromady nebo do dopravního prostředku, na každých třeba i započatých 3 m výšky,</v>
      </c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61" t="s">
        <v>280</v>
      </c>
      <c r="D126" s="250"/>
      <c r="E126" s="251">
        <v>24.0685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227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58"/>
      <c r="D127" s="241"/>
      <c r="E127" s="241"/>
      <c r="F127" s="241"/>
      <c r="G127" s="241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148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ht="22.5" outlineLevel="1" x14ac:dyDescent="0.2">
      <c r="A128" s="233">
        <v>31</v>
      </c>
      <c r="B128" s="234" t="s">
        <v>305</v>
      </c>
      <c r="C128" s="245" t="s">
        <v>306</v>
      </c>
      <c r="D128" s="235" t="s">
        <v>246</v>
      </c>
      <c r="E128" s="236">
        <v>638.58500000000004</v>
      </c>
      <c r="F128" s="237"/>
      <c r="G128" s="238">
        <f>ROUND(E128*F128,2)</f>
        <v>0</v>
      </c>
      <c r="H128" s="237"/>
      <c r="I128" s="238">
        <f>ROUND(E128*H128,2)</f>
        <v>0</v>
      </c>
      <c r="J128" s="237"/>
      <c r="K128" s="238">
        <f>ROUND(E128*J128,2)</f>
        <v>0</v>
      </c>
      <c r="L128" s="238">
        <v>21</v>
      </c>
      <c r="M128" s="238">
        <f>G128*(1+L128/100)</f>
        <v>0</v>
      </c>
      <c r="N128" s="238">
        <v>0</v>
      </c>
      <c r="O128" s="238">
        <f>ROUND(E128*N128,2)</f>
        <v>0</v>
      </c>
      <c r="P128" s="238">
        <v>0</v>
      </c>
      <c r="Q128" s="238">
        <f>ROUND(E128*P128,2)</f>
        <v>0</v>
      </c>
      <c r="R128" s="238" t="s">
        <v>189</v>
      </c>
      <c r="S128" s="238" t="s">
        <v>160</v>
      </c>
      <c r="T128" s="239" t="s">
        <v>190</v>
      </c>
      <c r="U128" s="224">
        <v>0.01</v>
      </c>
      <c r="V128" s="224">
        <f>ROUND(E128*U128,2)</f>
        <v>6.39</v>
      </c>
      <c r="W128" s="224"/>
      <c r="X128" s="224" t="s">
        <v>146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147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57" t="s">
        <v>307</v>
      </c>
      <c r="D129" s="253"/>
      <c r="E129" s="253"/>
      <c r="F129" s="253"/>
      <c r="G129" s="253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193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61" t="s">
        <v>308</v>
      </c>
      <c r="D130" s="250"/>
      <c r="E130" s="251">
        <v>638.58500000000004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4"/>
      <c r="Z130" s="214"/>
      <c r="AA130" s="214"/>
      <c r="AB130" s="214"/>
      <c r="AC130" s="214"/>
      <c r="AD130" s="214"/>
      <c r="AE130" s="214"/>
      <c r="AF130" s="214"/>
      <c r="AG130" s="214" t="s">
        <v>227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58"/>
      <c r="D131" s="241"/>
      <c r="E131" s="241"/>
      <c r="F131" s="241"/>
      <c r="G131" s="241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148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ht="22.5" outlineLevel="1" x14ac:dyDescent="0.2">
      <c r="A132" s="233">
        <v>32</v>
      </c>
      <c r="B132" s="234" t="s">
        <v>309</v>
      </c>
      <c r="C132" s="245" t="s">
        <v>310</v>
      </c>
      <c r="D132" s="235" t="s">
        <v>246</v>
      </c>
      <c r="E132" s="236">
        <v>48.81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21</v>
      </c>
      <c r="M132" s="238">
        <f>G132*(1+L132/100)</f>
        <v>0</v>
      </c>
      <c r="N132" s="238">
        <v>0</v>
      </c>
      <c r="O132" s="238">
        <f>ROUND(E132*N132,2)</f>
        <v>0</v>
      </c>
      <c r="P132" s="238">
        <v>0</v>
      </c>
      <c r="Q132" s="238">
        <f>ROUND(E132*P132,2)</f>
        <v>0</v>
      </c>
      <c r="R132" s="238" t="s">
        <v>189</v>
      </c>
      <c r="S132" s="238" t="s">
        <v>160</v>
      </c>
      <c r="T132" s="239" t="s">
        <v>190</v>
      </c>
      <c r="U132" s="224">
        <v>0.01</v>
      </c>
      <c r="V132" s="224">
        <f>ROUND(E132*U132,2)</f>
        <v>0.49</v>
      </c>
      <c r="W132" s="224"/>
      <c r="X132" s="224" t="s">
        <v>146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147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57" t="s">
        <v>307</v>
      </c>
      <c r="D133" s="253"/>
      <c r="E133" s="253"/>
      <c r="F133" s="253"/>
      <c r="G133" s="253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193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58"/>
      <c r="D134" s="241"/>
      <c r="E134" s="241"/>
      <c r="F134" s="241"/>
      <c r="G134" s="241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148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3">
        <v>33</v>
      </c>
      <c r="B135" s="234" t="s">
        <v>311</v>
      </c>
      <c r="C135" s="245" t="s">
        <v>312</v>
      </c>
      <c r="D135" s="235" t="s">
        <v>246</v>
      </c>
      <c r="E135" s="236">
        <v>24.0685</v>
      </c>
      <c r="F135" s="237"/>
      <c r="G135" s="238">
        <f>ROUND(E135*F135,2)</f>
        <v>0</v>
      </c>
      <c r="H135" s="237"/>
      <c r="I135" s="238">
        <f>ROUND(E135*H135,2)</f>
        <v>0</v>
      </c>
      <c r="J135" s="237"/>
      <c r="K135" s="238">
        <f>ROUND(E135*J135,2)</f>
        <v>0</v>
      </c>
      <c r="L135" s="238">
        <v>21</v>
      </c>
      <c r="M135" s="238">
        <f>G135*(1+L135/100)</f>
        <v>0</v>
      </c>
      <c r="N135" s="238">
        <v>0</v>
      </c>
      <c r="O135" s="238">
        <f>ROUND(E135*N135,2)</f>
        <v>0</v>
      </c>
      <c r="P135" s="238">
        <v>0</v>
      </c>
      <c r="Q135" s="238">
        <f>ROUND(E135*P135,2)</f>
        <v>0</v>
      </c>
      <c r="R135" s="238" t="s">
        <v>189</v>
      </c>
      <c r="S135" s="238" t="s">
        <v>160</v>
      </c>
      <c r="T135" s="239" t="s">
        <v>190</v>
      </c>
      <c r="U135" s="224">
        <v>0.67</v>
      </c>
      <c r="V135" s="224">
        <f>ROUND(E135*U135,2)</f>
        <v>16.13</v>
      </c>
      <c r="W135" s="224"/>
      <c r="X135" s="224" t="s">
        <v>146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147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57" t="s">
        <v>313</v>
      </c>
      <c r="D136" s="253"/>
      <c r="E136" s="253"/>
      <c r="F136" s="253"/>
      <c r="G136" s="253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24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193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61" t="s">
        <v>280</v>
      </c>
      <c r="D137" s="250"/>
      <c r="E137" s="251">
        <v>24.0685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227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58"/>
      <c r="D138" s="241"/>
      <c r="E138" s="241"/>
      <c r="F138" s="241"/>
      <c r="G138" s="241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148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ht="22.5" outlineLevel="1" x14ac:dyDescent="0.2">
      <c r="A139" s="233">
        <v>34</v>
      </c>
      <c r="B139" s="234" t="s">
        <v>314</v>
      </c>
      <c r="C139" s="245" t="s">
        <v>315</v>
      </c>
      <c r="D139" s="235" t="s">
        <v>246</v>
      </c>
      <c r="E139" s="236">
        <v>24.0685</v>
      </c>
      <c r="F139" s="237"/>
      <c r="G139" s="238">
        <f>ROUND(E139*F139,2)</f>
        <v>0</v>
      </c>
      <c r="H139" s="237"/>
      <c r="I139" s="238">
        <f>ROUND(E139*H139,2)</f>
        <v>0</v>
      </c>
      <c r="J139" s="237"/>
      <c r="K139" s="238">
        <f>ROUND(E139*J139,2)</f>
        <v>0</v>
      </c>
      <c r="L139" s="238">
        <v>21</v>
      </c>
      <c r="M139" s="238">
        <f>G139*(1+L139/100)</f>
        <v>0</v>
      </c>
      <c r="N139" s="238">
        <v>0</v>
      </c>
      <c r="O139" s="238">
        <f>ROUND(E139*N139,2)</f>
        <v>0</v>
      </c>
      <c r="P139" s="238">
        <v>0</v>
      </c>
      <c r="Q139" s="238">
        <f>ROUND(E139*P139,2)</f>
        <v>0</v>
      </c>
      <c r="R139" s="238" t="s">
        <v>189</v>
      </c>
      <c r="S139" s="238" t="s">
        <v>160</v>
      </c>
      <c r="T139" s="239" t="s">
        <v>190</v>
      </c>
      <c r="U139" s="224">
        <v>0.59</v>
      </c>
      <c r="V139" s="224">
        <f>ROUND(E139*U139,2)</f>
        <v>14.2</v>
      </c>
      <c r="W139" s="224"/>
      <c r="X139" s="224" t="s">
        <v>146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147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57" t="s">
        <v>313</v>
      </c>
      <c r="D140" s="253"/>
      <c r="E140" s="253"/>
      <c r="F140" s="253"/>
      <c r="G140" s="253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193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61" t="s">
        <v>280</v>
      </c>
      <c r="D141" s="250"/>
      <c r="E141" s="251">
        <v>24.0685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24"/>
      <c r="Y141" s="214"/>
      <c r="Z141" s="214"/>
      <c r="AA141" s="214"/>
      <c r="AB141" s="214"/>
      <c r="AC141" s="214"/>
      <c r="AD141" s="214"/>
      <c r="AE141" s="214"/>
      <c r="AF141" s="214"/>
      <c r="AG141" s="214" t="s">
        <v>227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1"/>
      <c r="B142" s="222"/>
      <c r="C142" s="258"/>
      <c r="D142" s="241"/>
      <c r="E142" s="241"/>
      <c r="F142" s="241"/>
      <c r="G142" s="241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148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ht="22.5" outlineLevel="1" x14ac:dyDescent="0.2">
      <c r="A143" s="233">
        <v>35</v>
      </c>
      <c r="B143" s="234" t="s">
        <v>316</v>
      </c>
      <c r="C143" s="245" t="s">
        <v>317</v>
      </c>
      <c r="D143" s="235" t="s">
        <v>196</v>
      </c>
      <c r="E143" s="236">
        <v>4</v>
      </c>
      <c r="F143" s="237"/>
      <c r="G143" s="238">
        <f>ROUND(E143*F143,2)</f>
        <v>0</v>
      </c>
      <c r="H143" s="237"/>
      <c r="I143" s="238">
        <f>ROUND(E143*H143,2)</f>
        <v>0</v>
      </c>
      <c r="J143" s="237"/>
      <c r="K143" s="238">
        <f>ROUND(E143*J143,2)</f>
        <v>0</v>
      </c>
      <c r="L143" s="238">
        <v>21</v>
      </c>
      <c r="M143" s="238">
        <f>G143*(1+L143/100)</f>
        <v>0</v>
      </c>
      <c r="N143" s="238">
        <v>0</v>
      </c>
      <c r="O143" s="238">
        <f>ROUND(E143*N143,2)</f>
        <v>0</v>
      </c>
      <c r="P143" s="238">
        <v>0</v>
      </c>
      <c r="Q143" s="238">
        <f>ROUND(E143*P143,2)</f>
        <v>0</v>
      </c>
      <c r="R143" s="238" t="s">
        <v>189</v>
      </c>
      <c r="S143" s="238" t="s">
        <v>160</v>
      </c>
      <c r="T143" s="239" t="s">
        <v>190</v>
      </c>
      <c r="U143" s="224">
        <v>2.27</v>
      </c>
      <c r="V143" s="224">
        <f>ROUND(E143*U143,2)</f>
        <v>9.08</v>
      </c>
      <c r="W143" s="224"/>
      <c r="X143" s="224" t="s">
        <v>146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147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21"/>
      <c r="B144" s="222"/>
      <c r="C144" s="257" t="s">
        <v>318</v>
      </c>
      <c r="D144" s="253"/>
      <c r="E144" s="253"/>
      <c r="F144" s="253"/>
      <c r="G144" s="253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24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193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21"/>
      <c r="B145" s="222"/>
      <c r="C145" s="258"/>
      <c r="D145" s="241"/>
      <c r="E145" s="241"/>
      <c r="F145" s="241"/>
      <c r="G145" s="241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148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2.5" outlineLevel="1" x14ac:dyDescent="0.2">
      <c r="A146" s="233">
        <v>36</v>
      </c>
      <c r="B146" s="234" t="s">
        <v>319</v>
      </c>
      <c r="C146" s="245" t="s">
        <v>320</v>
      </c>
      <c r="D146" s="235" t="s">
        <v>196</v>
      </c>
      <c r="E146" s="236">
        <v>4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38">
        <v>0</v>
      </c>
      <c r="O146" s="238">
        <f>ROUND(E146*N146,2)</f>
        <v>0</v>
      </c>
      <c r="P146" s="238">
        <v>0</v>
      </c>
      <c r="Q146" s="238">
        <f>ROUND(E146*P146,2)</f>
        <v>0</v>
      </c>
      <c r="R146" s="238" t="s">
        <v>189</v>
      </c>
      <c r="S146" s="238" t="s">
        <v>160</v>
      </c>
      <c r="T146" s="239" t="s">
        <v>190</v>
      </c>
      <c r="U146" s="224">
        <v>0.56000000000000005</v>
      </c>
      <c r="V146" s="224">
        <f>ROUND(E146*U146,2)</f>
        <v>2.2400000000000002</v>
      </c>
      <c r="W146" s="224"/>
      <c r="X146" s="224" t="s">
        <v>146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147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57" t="s">
        <v>318</v>
      </c>
      <c r="D147" s="253"/>
      <c r="E147" s="253"/>
      <c r="F147" s="253"/>
      <c r="G147" s="253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193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/>
      <c r="B148" s="222"/>
      <c r="C148" s="258"/>
      <c r="D148" s="241"/>
      <c r="E148" s="241"/>
      <c r="F148" s="241"/>
      <c r="G148" s="241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24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148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ht="22.5" outlineLevel="1" x14ac:dyDescent="0.2">
      <c r="A149" s="233">
        <v>37</v>
      </c>
      <c r="B149" s="234" t="s">
        <v>321</v>
      </c>
      <c r="C149" s="245" t="s">
        <v>322</v>
      </c>
      <c r="D149" s="235" t="s">
        <v>246</v>
      </c>
      <c r="E149" s="236">
        <v>397.9</v>
      </c>
      <c r="F149" s="237"/>
      <c r="G149" s="238">
        <f>ROUND(E149*F149,2)</f>
        <v>0</v>
      </c>
      <c r="H149" s="237"/>
      <c r="I149" s="238">
        <f>ROUND(E149*H149,2)</f>
        <v>0</v>
      </c>
      <c r="J149" s="237"/>
      <c r="K149" s="238">
        <f>ROUND(E149*J149,2)</f>
        <v>0</v>
      </c>
      <c r="L149" s="238">
        <v>21</v>
      </c>
      <c r="M149" s="238">
        <f>G149*(1+L149/100)</f>
        <v>0</v>
      </c>
      <c r="N149" s="238">
        <v>0</v>
      </c>
      <c r="O149" s="238">
        <f>ROUND(E149*N149,2)</f>
        <v>0</v>
      </c>
      <c r="P149" s="238">
        <v>0</v>
      </c>
      <c r="Q149" s="238">
        <f>ROUND(E149*P149,2)</f>
        <v>0</v>
      </c>
      <c r="R149" s="238" t="s">
        <v>189</v>
      </c>
      <c r="S149" s="238" t="s">
        <v>160</v>
      </c>
      <c r="T149" s="239" t="s">
        <v>190</v>
      </c>
      <c r="U149" s="224">
        <v>0.05</v>
      </c>
      <c r="V149" s="224">
        <f>ROUND(E149*U149,2)</f>
        <v>19.899999999999999</v>
      </c>
      <c r="W149" s="224"/>
      <c r="X149" s="224" t="s">
        <v>146</v>
      </c>
      <c r="Y149" s="214"/>
      <c r="Z149" s="214"/>
      <c r="AA149" s="214"/>
      <c r="AB149" s="214"/>
      <c r="AC149" s="214"/>
      <c r="AD149" s="214"/>
      <c r="AE149" s="214"/>
      <c r="AF149" s="214"/>
      <c r="AG149" s="214" t="s">
        <v>147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21"/>
      <c r="B150" s="222"/>
      <c r="C150" s="261" t="s">
        <v>323</v>
      </c>
      <c r="D150" s="250"/>
      <c r="E150" s="251">
        <v>397.9</v>
      </c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24"/>
      <c r="Y150" s="214"/>
      <c r="Z150" s="214"/>
      <c r="AA150" s="214"/>
      <c r="AB150" s="214"/>
      <c r="AC150" s="214"/>
      <c r="AD150" s="214"/>
      <c r="AE150" s="214"/>
      <c r="AF150" s="214"/>
      <c r="AG150" s="214" t="s">
        <v>227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58"/>
      <c r="D151" s="241"/>
      <c r="E151" s="241"/>
      <c r="F151" s="241"/>
      <c r="G151" s="241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2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148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ht="22.5" outlineLevel="1" x14ac:dyDescent="0.2">
      <c r="A152" s="233">
        <v>38</v>
      </c>
      <c r="B152" s="234" t="s">
        <v>324</v>
      </c>
      <c r="C152" s="245" t="s">
        <v>325</v>
      </c>
      <c r="D152" s="235" t="s">
        <v>246</v>
      </c>
      <c r="E152" s="236">
        <v>397.9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8">
        <v>0</v>
      </c>
      <c r="O152" s="238">
        <f>ROUND(E152*N152,2)</f>
        <v>0</v>
      </c>
      <c r="P152" s="238">
        <v>0</v>
      </c>
      <c r="Q152" s="238">
        <f>ROUND(E152*P152,2)</f>
        <v>0</v>
      </c>
      <c r="R152" s="238" t="s">
        <v>189</v>
      </c>
      <c r="S152" s="238" t="s">
        <v>160</v>
      </c>
      <c r="T152" s="239" t="s">
        <v>190</v>
      </c>
      <c r="U152" s="224">
        <v>0.2</v>
      </c>
      <c r="V152" s="224">
        <f>ROUND(E152*U152,2)</f>
        <v>79.58</v>
      </c>
      <c r="W152" s="224"/>
      <c r="X152" s="224" t="s">
        <v>146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147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1"/>
      <c r="B153" s="222"/>
      <c r="C153" s="257" t="s">
        <v>326</v>
      </c>
      <c r="D153" s="253"/>
      <c r="E153" s="253"/>
      <c r="F153" s="253"/>
      <c r="G153" s="253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193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21"/>
      <c r="B154" s="222"/>
      <c r="C154" s="260" t="s">
        <v>327</v>
      </c>
      <c r="D154" s="255"/>
      <c r="E154" s="255"/>
      <c r="F154" s="255"/>
      <c r="G154" s="255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2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212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60" t="s">
        <v>328</v>
      </c>
      <c r="D155" s="255"/>
      <c r="E155" s="255"/>
      <c r="F155" s="255"/>
      <c r="G155" s="255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212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21"/>
      <c r="B156" s="222"/>
      <c r="C156" s="260" t="s">
        <v>327</v>
      </c>
      <c r="D156" s="255"/>
      <c r="E156" s="255"/>
      <c r="F156" s="255"/>
      <c r="G156" s="255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24"/>
      <c r="Y156" s="214"/>
      <c r="Z156" s="214"/>
      <c r="AA156" s="214"/>
      <c r="AB156" s="214"/>
      <c r="AC156" s="214"/>
      <c r="AD156" s="214"/>
      <c r="AE156" s="214"/>
      <c r="AF156" s="214"/>
      <c r="AG156" s="214" t="s">
        <v>212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60" t="s">
        <v>327</v>
      </c>
      <c r="D157" s="255"/>
      <c r="E157" s="255"/>
      <c r="F157" s="255"/>
      <c r="G157" s="255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212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60" t="s">
        <v>327</v>
      </c>
      <c r="D158" s="255"/>
      <c r="E158" s="255"/>
      <c r="F158" s="255"/>
      <c r="G158" s="255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212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60" t="s">
        <v>327</v>
      </c>
      <c r="D159" s="255"/>
      <c r="E159" s="255"/>
      <c r="F159" s="255"/>
      <c r="G159" s="255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212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60" t="s">
        <v>328</v>
      </c>
      <c r="D160" s="255"/>
      <c r="E160" s="255"/>
      <c r="F160" s="255"/>
      <c r="G160" s="255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212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60" t="s">
        <v>327</v>
      </c>
      <c r="D161" s="255"/>
      <c r="E161" s="255"/>
      <c r="F161" s="255"/>
      <c r="G161" s="255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2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212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21"/>
      <c r="B162" s="222"/>
      <c r="C162" s="260" t="s">
        <v>328</v>
      </c>
      <c r="D162" s="255"/>
      <c r="E162" s="255"/>
      <c r="F162" s="255"/>
      <c r="G162" s="255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24"/>
      <c r="Y162" s="214"/>
      <c r="Z162" s="214"/>
      <c r="AA162" s="214"/>
      <c r="AB162" s="214"/>
      <c r="AC162" s="214"/>
      <c r="AD162" s="214"/>
      <c r="AE162" s="214"/>
      <c r="AF162" s="214"/>
      <c r="AG162" s="214" t="s">
        <v>212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60" t="s">
        <v>327</v>
      </c>
      <c r="D163" s="255"/>
      <c r="E163" s="255"/>
      <c r="F163" s="255"/>
      <c r="G163" s="255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4"/>
      <c r="Z163" s="214"/>
      <c r="AA163" s="214"/>
      <c r="AB163" s="214"/>
      <c r="AC163" s="214"/>
      <c r="AD163" s="214"/>
      <c r="AE163" s="214"/>
      <c r="AF163" s="214"/>
      <c r="AG163" s="214" t="s">
        <v>212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21"/>
      <c r="B164" s="222"/>
      <c r="C164" s="260" t="s">
        <v>327</v>
      </c>
      <c r="D164" s="255"/>
      <c r="E164" s="255"/>
      <c r="F164" s="255"/>
      <c r="G164" s="255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24"/>
      <c r="Y164" s="214"/>
      <c r="Z164" s="214"/>
      <c r="AA164" s="214"/>
      <c r="AB164" s="214"/>
      <c r="AC164" s="214"/>
      <c r="AD164" s="214"/>
      <c r="AE164" s="214"/>
      <c r="AF164" s="214"/>
      <c r="AG164" s="214" t="s">
        <v>212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21"/>
      <c r="B165" s="222"/>
      <c r="C165" s="260" t="s">
        <v>327</v>
      </c>
      <c r="D165" s="255"/>
      <c r="E165" s="255"/>
      <c r="F165" s="255"/>
      <c r="G165" s="255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14"/>
      <c r="Z165" s="214"/>
      <c r="AA165" s="214"/>
      <c r="AB165" s="214"/>
      <c r="AC165" s="214"/>
      <c r="AD165" s="214"/>
      <c r="AE165" s="214"/>
      <c r="AF165" s="214"/>
      <c r="AG165" s="214" t="s">
        <v>212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21"/>
      <c r="B166" s="222"/>
      <c r="C166" s="260" t="s">
        <v>327</v>
      </c>
      <c r="D166" s="255"/>
      <c r="E166" s="255"/>
      <c r="F166" s="255"/>
      <c r="G166" s="255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212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60" t="s">
        <v>327</v>
      </c>
      <c r="D167" s="255"/>
      <c r="E167" s="255"/>
      <c r="F167" s="255"/>
      <c r="G167" s="255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212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21"/>
      <c r="B168" s="222"/>
      <c r="C168" s="260" t="s">
        <v>251</v>
      </c>
      <c r="D168" s="255"/>
      <c r="E168" s="255"/>
      <c r="F168" s="255"/>
      <c r="G168" s="255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2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212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61" t="s">
        <v>323</v>
      </c>
      <c r="D169" s="250"/>
      <c r="E169" s="251">
        <v>397.9</v>
      </c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24"/>
      <c r="Y169" s="214"/>
      <c r="Z169" s="214"/>
      <c r="AA169" s="214"/>
      <c r="AB169" s="214"/>
      <c r="AC169" s="214"/>
      <c r="AD169" s="214"/>
      <c r="AE169" s="214"/>
      <c r="AF169" s="214"/>
      <c r="AG169" s="214" t="s">
        <v>227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58"/>
      <c r="D170" s="241"/>
      <c r="E170" s="241"/>
      <c r="F170" s="241"/>
      <c r="G170" s="241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24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148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3">
        <v>39</v>
      </c>
      <c r="B171" s="234" t="s">
        <v>329</v>
      </c>
      <c r="C171" s="245" t="s">
        <v>330</v>
      </c>
      <c r="D171" s="235" t="s">
        <v>246</v>
      </c>
      <c r="E171" s="236">
        <v>97.063999999999993</v>
      </c>
      <c r="F171" s="237"/>
      <c r="G171" s="238">
        <f>ROUND(E171*F171,2)</f>
        <v>0</v>
      </c>
      <c r="H171" s="237"/>
      <c r="I171" s="238">
        <f>ROUND(E171*H171,2)</f>
        <v>0</v>
      </c>
      <c r="J171" s="237"/>
      <c r="K171" s="238">
        <f>ROUND(E171*J171,2)</f>
        <v>0</v>
      </c>
      <c r="L171" s="238">
        <v>21</v>
      </c>
      <c r="M171" s="238">
        <f>G171*(1+L171/100)</f>
        <v>0</v>
      </c>
      <c r="N171" s="238">
        <v>0</v>
      </c>
      <c r="O171" s="238">
        <f>ROUND(E171*N171,2)</f>
        <v>0</v>
      </c>
      <c r="P171" s="238">
        <v>0</v>
      </c>
      <c r="Q171" s="238">
        <f>ROUND(E171*P171,2)</f>
        <v>0</v>
      </c>
      <c r="R171" s="238" t="s">
        <v>189</v>
      </c>
      <c r="S171" s="238" t="s">
        <v>160</v>
      </c>
      <c r="T171" s="239" t="s">
        <v>190</v>
      </c>
      <c r="U171" s="224">
        <v>1.59</v>
      </c>
      <c r="V171" s="224">
        <f>ROUND(E171*U171,2)</f>
        <v>154.33000000000001</v>
      </c>
      <c r="W171" s="224"/>
      <c r="X171" s="224" t="s">
        <v>146</v>
      </c>
      <c r="Y171" s="214"/>
      <c r="Z171" s="214"/>
      <c r="AA171" s="214"/>
      <c r="AB171" s="214"/>
      <c r="AC171" s="214"/>
      <c r="AD171" s="214"/>
      <c r="AE171" s="214"/>
      <c r="AF171" s="214"/>
      <c r="AG171" s="214" t="s">
        <v>191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ht="22.5" outlineLevel="1" x14ac:dyDescent="0.2">
      <c r="A172" s="221"/>
      <c r="B172" s="222"/>
      <c r="C172" s="257" t="s">
        <v>331</v>
      </c>
      <c r="D172" s="253"/>
      <c r="E172" s="253"/>
      <c r="F172" s="253"/>
      <c r="G172" s="253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193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52" t="str">
        <f>C172</f>
        <v>sypaninou z vhodných hornin tř. 1 - 4 nebo materiálem připraveným podél výkopu ve vzdálenosti do 3 m od jeho kraje, pro jakoukoliv hloubku výkopu a jakoukoliv míru zhutnění,</v>
      </c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61" t="s">
        <v>332</v>
      </c>
      <c r="D173" s="250"/>
      <c r="E173" s="251">
        <v>30.8</v>
      </c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24"/>
      <c r="Y173" s="214"/>
      <c r="Z173" s="214"/>
      <c r="AA173" s="214"/>
      <c r="AB173" s="214"/>
      <c r="AC173" s="214"/>
      <c r="AD173" s="214"/>
      <c r="AE173" s="214"/>
      <c r="AF173" s="214"/>
      <c r="AG173" s="214" t="s">
        <v>227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21"/>
      <c r="B174" s="222"/>
      <c r="C174" s="261" t="s">
        <v>333</v>
      </c>
      <c r="D174" s="250"/>
      <c r="E174" s="251">
        <v>5</v>
      </c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14"/>
      <c r="Z174" s="214"/>
      <c r="AA174" s="214"/>
      <c r="AB174" s="214"/>
      <c r="AC174" s="214"/>
      <c r="AD174" s="214"/>
      <c r="AE174" s="214"/>
      <c r="AF174" s="214"/>
      <c r="AG174" s="214" t="s">
        <v>227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61" t="s">
        <v>334</v>
      </c>
      <c r="D175" s="250"/>
      <c r="E175" s="251">
        <v>3.12</v>
      </c>
      <c r="F175" s="224"/>
      <c r="G175" s="224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24"/>
      <c r="Y175" s="214"/>
      <c r="Z175" s="214"/>
      <c r="AA175" s="214"/>
      <c r="AB175" s="214"/>
      <c r="AC175" s="214"/>
      <c r="AD175" s="214"/>
      <c r="AE175" s="214"/>
      <c r="AF175" s="214"/>
      <c r="AG175" s="214" t="s">
        <v>227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21"/>
      <c r="B176" s="222"/>
      <c r="C176" s="261" t="s">
        <v>335</v>
      </c>
      <c r="D176" s="250"/>
      <c r="E176" s="251">
        <v>58.143999999999998</v>
      </c>
      <c r="F176" s="224"/>
      <c r="G176" s="224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24"/>
      <c r="Y176" s="214"/>
      <c r="Z176" s="214"/>
      <c r="AA176" s="214"/>
      <c r="AB176" s="214"/>
      <c r="AC176" s="214"/>
      <c r="AD176" s="214"/>
      <c r="AE176" s="214"/>
      <c r="AF176" s="214"/>
      <c r="AG176" s="214" t="s">
        <v>227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21"/>
      <c r="B177" s="222"/>
      <c r="C177" s="258"/>
      <c r="D177" s="241"/>
      <c r="E177" s="241"/>
      <c r="F177" s="241"/>
      <c r="G177" s="241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24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148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ht="22.5" outlineLevel="1" x14ac:dyDescent="0.2">
      <c r="A178" s="233">
        <v>40</v>
      </c>
      <c r="B178" s="234" t="s">
        <v>336</v>
      </c>
      <c r="C178" s="245" t="s">
        <v>337</v>
      </c>
      <c r="D178" s="235" t="s">
        <v>179</v>
      </c>
      <c r="E178" s="236">
        <v>450</v>
      </c>
      <c r="F178" s="237"/>
      <c r="G178" s="238">
        <f>ROUND(E178*F178,2)</f>
        <v>0</v>
      </c>
      <c r="H178" s="237"/>
      <c r="I178" s="238">
        <f>ROUND(E178*H178,2)</f>
        <v>0</v>
      </c>
      <c r="J178" s="237"/>
      <c r="K178" s="238">
        <f>ROUND(E178*J178,2)</f>
        <v>0</v>
      </c>
      <c r="L178" s="238">
        <v>21</v>
      </c>
      <c r="M178" s="238">
        <f>G178*(1+L178/100)</f>
        <v>0</v>
      </c>
      <c r="N178" s="238">
        <v>0</v>
      </c>
      <c r="O178" s="238">
        <f>ROUND(E178*N178,2)</f>
        <v>0</v>
      </c>
      <c r="P178" s="238">
        <v>0</v>
      </c>
      <c r="Q178" s="238">
        <f>ROUND(E178*P178,2)</f>
        <v>0</v>
      </c>
      <c r="R178" s="238" t="s">
        <v>189</v>
      </c>
      <c r="S178" s="238" t="s">
        <v>160</v>
      </c>
      <c r="T178" s="239" t="s">
        <v>190</v>
      </c>
      <c r="U178" s="224">
        <v>0.25</v>
      </c>
      <c r="V178" s="224">
        <f>ROUND(E178*U178,2)</f>
        <v>112.5</v>
      </c>
      <c r="W178" s="224"/>
      <c r="X178" s="224" t="s">
        <v>146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147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ht="22.5" outlineLevel="1" x14ac:dyDescent="0.2">
      <c r="A179" s="221"/>
      <c r="B179" s="222"/>
      <c r="C179" s="257" t="s">
        <v>338</v>
      </c>
      <c r="D179" s="253"/>
      <c r="E179" s="253"/>
      <c r="F179" s="253"/>
      <c r="G179" s="253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2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193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52" t="str">
        <f>C179</f>
        <v>s případným nutným přemístěním hromad nebo dočasných skládek na místo potřeby ze vzdálenosti do 30 m, v rovině nebo ve svahu do 1 : 5,</v>
      </c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21"/>
      <c r="B180" s="222"/>
      <c r="C180" s="258"/>
      <c r="D180" s="241"/>
      <c r="E180" s="241"/>
      <c r="F180" s="241"/>
      <c r="G180" s="241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24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148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3">
        <v>41</v>
      </c>
      <c r="B181" s="234" t="s">
        <v>339</v>
      </c>
      <c r="C181" s="245" t="s">
        <v>340</v>
      </c>
      <c r="D181" s="235" t="s">
        <v>179</v>
      </c>
      <c r="E181" s="236">
        <v>120</v>
      </c>
      <c r="F181" s="237"/>
      <c r="G181" s="238">
        <f>ROUND(E181*F181,2)</f>
        <v>0</v>
      </c>
      <c r="H181" s="237"/>
      <c r="I181" s="238">
        <f>ROUND(E181*H181,2)</f>
        <v>0</v>
      </c>
      <c r="J181" s="237"/>
      <c r="K181" s="238">
        <f>ROUND(E181*J181,2)</f>
        <v>0</v>
      </c>
      <c r="L181" s="238">
        <v>21</v>
      </c>
      <c r="M181" s="238">
        <f>G181*(1+L181/100)</f>
        <v>0</v>
      </c>
      <c r="N181" s="238">
        <v>0</v>
      </c>
      <c r="O181" s="238">
        <f>ROUND(E181*N181,2)</f>
        <v>0</v>
      </c>
      <c r="P181" s="238">
        <v>0</v>
      </c>
      <c r="Q181" s="238">
        <f>ROUND(E181*P181,2)</f>
        <v>0</v>
      </c>
      <c r="R181" s="238" t="s">
        <v>341</v>
      </c>
      <c r="S181" s="238" t="s">
        <v>160</v>
      </c>
      <c r="T181" s="239" t="s">
        <v>190</v>
      </c>
      <c r="U181" s="224">
        <v>0.06</v>
      </c>
      <c r="V181" s="224">
        <f>ROUND(E181*U181,2)</f>
        <v>7.2</v>
      </c>
      <c r="W181" s="224"/>
      <c r="X181" s="224" t="s">
        <v>146</v>
      </c>
      <c r="Y181" s="214"/>
      <c r="Z181" s="214"/>
      <c r="AA181" s="214"/>
      <c r="AB181" s="214"/>
      <c r="AC181" s="214"/>
      <c r="AD181" s="214"/>
      <c r="AE181" s="214"/>
      <c r="AF181" s="214"/>
      <c r="AG181" s="214" t="s">
        <v>191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21"/>
      <c r="B182" s="222"/>
      <c r="C182" s="257" t="s">
        <v>342</v>
      </c>
      <c r="D182" s="253"/>
      <c r="E182" s="253"/>
      <c r="F182" s="253"/>
      <c r="G182" s="253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24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193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21"/>
      <c r="B183" s="222"/>
      <c r="C183" s="258"/>
      <c r="D183" s="241"/>
      <c r="E183" s="241"/>
      <c r="F183" s="241"/>
      <c r="G183" s="241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24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148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33">
        <v>42</v>
      </c>
      <c r="B184" s="234" t="s">
        <v>343</v>
      </c>
      <c r="C184" s="245" t="s">
        <v>344</v>
      </c>
      <c r="D184" s="235" t="s">
        <v>179</v>
      </c>
      <c r="E184" s="236">
        <v>450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21</v>
      </c>
      <c r="M184" s="238">
        <f>G184*(1+L184/100)</f>
        <v>0</v>
      </c>
      <c r="N184" s="238">
        <v>0</v>
      </c>
      <c r="O184" s="238">
        <f>ROUND(E184*N184,2)</f>
        <v>0</v>
      </c>
      <c r="P184" s="238">
        <v>0</v>
      </c>
      <c r="Q184" s="238">
        <f>ROUND(E184*P184,2)</f>
        <v>0</v>
      </c>
      <c r="R184" s="238" t="s">
        <v>341</v>
      </c>
      <c r="S184" s="238" t="s">
        <v>160</v>
      </c>
      <c r="T184" s="239" t="s">
        <v>190</v>
      </c>
      <c r="U184" s="224">
        <v>1.4999999999999999E-2</v>
      </c>
      <c r="V184" s="224">
        <f>ROUND(E184*U184,2)</f>
        <v>6.75</v>
      </c>
      <c r="W184" s="224"/>
      <c r="X184" s="224" t="s">
        <v>146</v>
      </c>
      <c r="Y184" s="214"/>
      <c r="Z184" s="214"/>
      <c r="AA184" s="214"/>
      <c r="AB184" s="214"/>
      <c r="AC184" s="214"/>
      <c r="AD184" s="214"/>
      <c r="AE184" s="214"/>
      <c r="AF184" s="214"/>
      <c r="AG184" s="214" t="s">
        <v>191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21"/>
      <c r="B185" s="222"/>
      <c r="C185" s="246"/>
      <c r="D185" s="242"/>
      <c r="E185" s="242"/>
      <c r="F185" s="242"/>
      <c r="G185" s="242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24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148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3">
        <v>43</v>
      </c>
      <c r="B186" s="234" t="s">
        <v>345</v>
      </c>
      <c r="C186" s="245" t="s">
        <v>346</v>
      </c>
      <c r="D186" s="235" t="s">
        <v>246</v>
      </c>
      <c r="E186" s="236">
        <v>240.685</v>
      </c>
      <c r="F186" s="237"/>
      <c r="G186" s="238">
        <f>ROUND(E186*F186,2)</f>
        <v>0</v>
      </c>
      <c r="H186" s="237"/>
      <c r="I186" s="238">
        <f>ROUND(E186*H186,2)</f>
        <v>0</v>
      </c>
      <c r="J186" s="237"/>
      <c r="K186" s="238">
        <f>ROUND(E186*J186,2)</f>
        <v>0</v>
      </c>
      <c r="L186" s="238">
        <v>21</v>
      </c>
      <c r="M186" s="238">
        <f>G186*(1+L186/100)</f>
        <v>0</v>
      </c>
      <c r="N186" s="238">
        <v>0</v>
      </c>
      <c r="O186" s="238">
        <f>ROUND(E186*N186,2)</f>
        <v>0</v>
      </c>
      <c r="P186" s="238">
        <v>0</v>
      </c>
      <c r="Q186" s="238">
        <f>ROUND(E186*P186,2)</f>
        <v>0</v>
      </c>
      <c r="R186" s="238" t="s">
        <v>189</v>
      </c>
      <c r="S186" s="238" t="s">
        <v>160</v>
      </c>
      <c r="T186" s="239" t="s">
        <v>190</v>
      </c>
      <c r="U186" s="224">
        <v>0</v>
      </c>
      <c r="V186" s="224">
        <f>ROUND(E186*U186,2)</f>
        <v>0</v>
      </c>
      <c r="W186" s="224"/>
      <c r="X186" s="224" t="s">
        <v>146</v>
      </c>
      <c r="Y186" s="214"/>
      <c r="Z186" s="214"/>
      <c r="AA186" s="214"/>
      <c r="AB186" s="214"/>
      <c r="AC186" s="214"/>
      <c r="AD186" s="214"/>
      <c r="AE186" s="214"/>
      <c r="AF186" s="214"/>
      <c r="AG186" s="214" t="s">
        <v>147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21"/>
      <c r="B187" s="222"/>
      <c r="C187" s="261" t="s">
        <v>301</v>
      </c>
      <c r="D187" s="250"/>
      <c r="E187" s="251">
        <v>240.685</v>
      </c>
      <c r="F187" s="224"/>
      <c r="G187" s="224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24"/>
      <c r="Y187" s="214"/>
      <c r="Z187" s="214"/>
      <c r="AA187" s="214"/>
      <c r="AB187" s="214"/>
      <c r="AC187" s="214"/>
      <c r="AD187" s="214"/>
      <c r="AE187" s="214"/>
      <c r="AF187" s="214"/>
      <c r="AG187" s="214" t="s">
        <v>227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21"/>
      <c r="B188" s="222"/>
      <c r="C188" s="258"/>
      <c r="D188" s="241"/>
      <c r="E188" s="241"/>
      <c r="F188" s="241"/>
      <c r="G188" s="241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24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148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33">
        <v>44</v>
      </c>
      <c r="B189" s="234" t="s">
        <v>347</v>
      </c>
      <c r="C189" s="245" t="s">
        <v>348</v>
      </c>
      <c r="D189" s="235" t="s">
        <v>246</v>
      </c>
      <c r="E189" s="236">
        <v>48.81</v>
      </c>
      <c r="F189" s="237"/>
      <c r="G189" s="238">
        <f>ROUND(E189*F189,2)</f>
        <v>0</v>
      </c>
      <c r="H189" s="237"/>
      <c r="I189" s="238">
        <f>ROUND(E189*H189,2)</f>
        <v>0</v>
      </c>
      <c r="J189" s="237"/>
      <c r="K189" s="238">
        <f>ROUND(E189*J189,2)</f>
        <v>0</v>
      </c>
      <c r="L189" s="238">
        <v>21</v>
      </c>
      <c r="M189" s="238">
        <f>G189*(1+L189/100)</f>
        <v>0</v>
      </c>
      <c r="N189" s="238">
        <v>0</v>
      </c>
      <c r="O189" s="238">
        <f>ROUND(E189*N189,2)</f>
        <v>0</v>
      </c>
      <c r="P189" s="238">
        <v>0</v>
      </c>
      <c r="Q189" s="238">
        <f>ROUND(E189*P189,2)</f>
        <v>0</v>
      </c>
      <c r="R189" s="238" t="s">
        <v>189</v>
      </c>
      <c r="S189" s="238" t="s">
        <v>160</v>
      </c>
      <c r="T189" s="239" t="s">
        <v>190</v>
      </c>
      <c r="U189" s="224">
        <v>0</v>
      </c>
      <c r="V189" s="224">
        <f>ROUND(E189*U189,2)</f>
        <v>0</v>
      </c>
      <c r="W189" s="224"/>
      <c r="X189" s="224" t="s">
        <v>146</v>
      </c>
      <c r="Y189" s="214"/>
      <c r="Z189" s="214"/>
      <c r="AA189" s="214"/>
      <c r="AB189" s="214"/>
      <c r="AC189" s="214"/>
      <c r="AD189" s="214"/>
      <c r="AE189" s="214"/>
      <c r="AF189" s="214"/>
      <c r="AG189" s="214" t="s">
        <v>147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21"/>
      <c r="B190" s="222"/>
      <c r="C190" s="246"/>
      <c r="D190" s="242"/>
      <c r="E190" s="242"/>
      <c r="F190" s="242"/>
      <c r="G190" s="242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24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148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33">
        <v>45</v>
      </c>
      <c r="B191" s="234" t="s">
        <v>349</v>
      </c>
      <c r="C191" s="245" t="s">
        <v>350</v>
      </c>
      <c r="D191" s="235" t="s">
        <v>179</v>
      </c>
      <c r="E191" s="236">
        <v>450</v>
      </c>
      <c r="F191" s="237"/>
      <c r="G191" s="238">
        <f>ROUND(E191*F191,2)</f>
        <v>0</v>
      </c>
      <c r="H191" s="237"/>
      <c r="I191" s="238">
        <f>ROUND(E191*H191,2)</f>
        <v>0</v>
      </c>
      <c r="J191" s="237"/>
      <c r="K191" s="238">
        <f>ROUND(E191*J191,2)</f>
        <v>0</v>
      </c>
      <c r="L191" s="238">
        <v>21</v>
      </c>
      <c r="M191" s="238">
        <f>G191*(1+L191/100)</f>
        <v>0</v>
      </c>
      <c r="N191" s="238">
        <v>1.2999999999999999E-4</v>
      </c>
      <c r="O191" s="238">
        <f>ROUND(E191*N191,2)</f>
        <v>0.06</v>
      </c>
      <c r="P191" s="238">
        <v>0</v>
      </c>
      <c r="Q191" s="238">
        <f>ROUND(E191*P191,2)</f>
        <v>0</v>
      </c>
      <c r="R191" s="238"/>
      <c r="S191" s="238" t="s">
        <v>160</v>
      </c>
      <c r="T191" s="239" t="s">
        <v>351</v>
      </c>
      <c r="U191" s="224">
        <v>7.1389999999999995E-2</v>
      </c>
      <c r="V191" s="224">
        <f>ROUND(E191*U191,2)</f>
        <v>32.130000000000003</v>
      </c>
      <c r="W191" s="224"/>
      <c r="X191" s="224" t="s">
        <v>352</v>
      </c>
      <c r="Y191" s="214"/>
      <c r="Z191" s="214"/>
      <c r="AA191" s="214"/>
      <c r="AB191" s="214"/>
      <c r="AC191" s="214"/>
      <c r="AD191" s="214"/>
      <c r="AE191" s="214"/>
      <c r="AF191" s="214"/>
      <c r="AG191" s="214" t="s">
        <v>353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46"/>
      <c r="D192" s="242"/>
      <c r="E192" s="242"/>
      <c r="F192" s="242"/>
      <c r="G192" s="242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148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33">
        <v>46</v>
      </c>
      <c r="B193" s="234" t="s">
        <v>354</v>
      </c>
      <c r="C193" s="245" t="s">
        <v>355</v>
      </c>
      <c r="D193" s="235" t="s">
        <v>196</v>
      </c>
      <c r="E193" s="236">
        <v>3</v>
      </c>
      <c r="F193" s="237"/>
      <c r="G193" s="238">
        <f>ROUND(E193*F193,2)</f>
        <v>0</v>
      </c>
      <c r="H193" s="237"/>
      <c r="I193" s="238">
        <f>ROUND(E193*H193,2)</f>
        <v>0</v>
      </c>
      <c r="J193" s="237"/>
      <c r="K193" s="238">
        <f>ROUND(E193*J193,2)</f>
        <v>0</v>
      </c>
      <c r="L193" s="238">
        <v>21</v>
      </c>
      <c r="M193" s="238">
        <f>G193*(1+L193/100)</f>
        <v>0</v>
      </c>
      <c r="N193" s="238">
        <v>0.12</v>
      </c>
      <c r="O193" s="238">
        <f>ROUND(E193*N193,2)</f>
        <v>0.36</v>
      </c>
      <c r="P193" s="238">
        <v>0</v>
      </c>
      <c r="Q193" s="238">
        <f>ROUND(E193*P193,2)</f>
        <v>0</v>
      </c>
      <c r="R193" s="238"/>
      <c r="S193" s="238" t="s">
        <v>144</v>
      </c>
      <c r="T193" s="239" t="s">
        <v>145</v>
      </c>
      <c r="U193" s="224">
        <v>0</v>
      </c>
      <c r="V193" s="224">
        <f>ROUND(E193*U193,2)</f>
        <v>0</v>
      </c>
      <c r="W193" s="224"/>
      <c r="X193" s="224" t="s">
        <v>356</v>
      </c>
      <c r="Y193" s="214"/>
      <c r="Z193" s="214"/>
      <c r="AA193" s="214"/>
      <c r="AB193" s="214"/>
      <c r="AC193" s="214"/>
      <c r="AD193" s="214"/>
      <c r="AE193" s="214"/>
      <c r="AF193" s="214"/>
      <c r="AG193" s="214" t="s">
        <v>357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21"/>
      <c r="B194" s="222"/>
      <c r="C194" s="246"/>
      <c r="D194" s="242"/>
      <c r="E194" s="242"/>
      <c r="F194" s="242"/>
      <c r="G194" s="242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148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3">
        <v>47</v>
      </c>
      <c r="B195" s="234" t="s">
        <v>358</v>
      </c>
      <c r="C195" s="245" t="s">
        <v>359</v>
      </c>
      <c r="D195" s="235" t="s">
        <v>360</v>
      </c>
      <c r="E195" s="236">
        <v>716.22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38">
        <v>1</v>
      </c>
      <c r="O195" s="238">
        <f>ROUND(E195*N195,2)</f>
        <v>716.22</v>
      </c>
      <c r="P195" s="238">
        <v>0</v>
      </c>
      <c r="Q195" s="238">
        <f>ROUND(E195*P195,2)</f>
        <v>0</v>
      </c>
      <c r="R195" s="238" t="s">
        <v>361</v>
      </c>
      <c r="S195" s="238" t="s">
        <v>160</v>
      </c>
      <c r="T195" s="239" t="s">
        <v>145</v>
      </c>
      <c r="U195" s="224">
        <v>0</v>
      </c>
      <c r="V195" s="224">
        <f>ROUND(E195*U195,2)</f>
        <v>0</v>
      </c>
      <c r="W195" s="224"/>
      <c r="X195" s="224" t="s">
        <v>356</v>
      </c>
      <c r="Y195" s="214"/>
      <c r="Z195" s="214"/>
      <c r="AA195" s="214"/>
      <c r="AB195" s="214"/>
      <c r="AC195" s="214"/>
      <c r="AD195" s="214"/>
      <c r="AE195" s="214"/>
      <c r="AF195" s="214"/>
      <c r="AG195" s="214" t="s">
        <v>362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21"/>
      <c r="B196" s="222"/>
      <c r="C196" s="261" t="s">
        <v>363</v>
      </c>
      <c r="D196" s="250"/>
      <c r="E196" s="251">
        <v>716.22</v>
      </c>
      <c r="F196" s="224"/>
      <c r="G196" s="224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24"/>
      <c r="Y196" s="214"/>
      <c r="Z196" s="214"/>
      <c r="AA196" s="214"/>
      <c r="AB196" s="214"/>
      <c r="AC196" s="214"/>
      <c r="AD196" s="214"/>
      <c r="AE196" s="214"/>
      <c r="AF196" s="214"/>
      <c r="AG196" s="214" t="s">
        <v>227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21"/>
      <c r="B197" s="222"/>
      <c r="C197" s="258"/>
      <c r="D197" s="241"/>
      <c r="E197" s="241"/>
      <c r="F197" s="241"/>
      <c r="G197" s="241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24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148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33">
        <v>48</v>
      </c>
      <c r="B198" s="234" t="s">
        <v>364</v>
      </c>
      <c r="C198" s="245" t="s">
        <v>365</v>
      </c>
      <c r="D198" s="235" t="s">
        <v>360</v>
      </c>
      <c r="E198" s="236">
        <v>155.30240000000001</v>
      </c>
      <c r="F198" s="237"/>
      <c r="G198" s="238">
        <f>ROUND(E198*F198,2)</f>
        <v>0</v>
      </c>
      <c r="H198" s="237"/>
      <c r="I198" s="238">
        <f>ROUND(E198*H198,2)</f>
        <v>0</v>
      </c>
      <c r="J198" s="237"/>
      <c r="K198" s="238">
        <f>ROUND(E198*J198,2)</f>
        <v>0</v>
      </c>
      <c r="L198" s="238">
        <v>21</v>
      </c>
      <c r="M198" s="238">
        <f>G198*(1+L198/100)</f>
        <v>0</v>
      </c>
      <c r="N198" s="238">
        <v>1</v>
      </c>
      <c r="O198" s="238">
        <f>ROUND(E198*N198,2)</f>
        <v>155.30000000000001</v>
      </c>
      <c r="P198" s="238">
        <v>0</v>
      </c>
      <c r="Q198" s="238">
        <f>ROUND(E198*P198,2)</f>
        <v>0</v>
      </c>
      <c r="R198" s="238" t="s">
        <v>361</v>
      </c>
      <c r="S198" s="238" t="s">
        <v>160</v>
      </c>
      <c r="T198" s="239" t="s">
        <v>190</v>
      </c>
      <c r="U198" s="224">
        <v>0</v>
      </c>
      <c r="V198" s="224">
        <f>ROUND(E198*U198,2)</f>
        <v>0</v>
      </c>
      <c r="W198" s="224"/>
      <c r="X198" s="224" t="s">
        <v>356</v>
      </c>
      <c r="Y198" s="214"/>
      <c r="Z198" s="214"/>
      <c r="AA198" s="214"/>
      <c r="AB198" s="214"/>
      <c r="AC198" s="214"/>
      <c r="AD198" s="214"/>
      <c r="AE198" s="214"/>
      <c r="AF198" s="214"/>
      <c r="AG198" s="214" t="s">
        <v>366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21"/>
      <c r="B199" s="222"/>
      <c r="C199" s="261" t="s">
        <v>367</v>
      </c>
      <c r="D199" s="250"/>
      <c r="E199" s="251">
        <v>155.30240000000001</v>
      </c>
      <c r="F199" s="224"/>
      <c r="G199" s="224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24"/>
      <c r="Y199" s="214"/>
      <c r="Z199" s="214"/>
      <c r="AA199" s="214"/>
      <c r="AB199" s="214"/>
      <c r="AC199" s="214"/>
      <c r="AD199" s="214"/>
      <c r="AE199" s="214"/>
      <c r="AF199" s="214"/>
      <c r="AG199" s="214" t="s">
        <v>227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21"/>
      <c r="B200" s="222"/>
      <c r="C200" s="258"/>
      <c r="D200" s="241"/>
      <c r="E200" s="241"/>
      <c r="F200" s="241"/>
      <c r="G200" s="241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24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148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33">
        <v>49</v>
      </c>
      <c r="B201" s="234" t="s">
        <v>368</v>
      </c>
      <c r="C201" s="245" t="s">
        <v>369</v>
      </c>
      <c r="D201" s="235" t="s">
        <v>370</v>
      </c>
      <c r="E201" s="236">
        <v>60</v>
      </c>
      <c r="F201" s="237"/>
      <c r="G201" s="238">
        <f>ROUND(E201*F201,2)</f>
        <v>0</v>
      </c>
      <c r="H201" s="237"/>
      <c r="I201" s="238">
        <f>ROUND(E201*H201,2)</f>
        <v>0</v>
      </c>
      <c r="J201" s="237"/>
      <c r="K201" s="238">
        <f>ROUND(E201*J201,2)</f>
        <v>0</v>
      </c>
      <c r="L201" s="238">
        <v>21</v>
      </c>
      <c r="M201" s="238">
        <f>G201*(1+L201/100)</f>
        <v>0</v>
      </c>
      <c r="N201" s="238">
        <v>0</v>
      </c>
      <c r="O201" s="238">
        <f>ROUND(E201*N201,2)</f>
        <v>0</v>
      </c>
      <c r="P201" s="238">
        <v>0</v>
      </c>
      <c r="Q201" s="238">
        <f>ROUND(E201*P201,2)</f>
        <v>0</v>
      </c>
      <c r="R201" s="238"/>
      <c r="S201" s="238" t="s">
        <v>144</v>
      </c>
      <c r="T201" s="239" t="s">
        <v>145</v>
      </c>
      <c r="U201" s="224">
        <v>0</v>
      </c>
      <c r="V201" s="224">
        <f>ROUND(E201*U201,2)</f>
        <v>0</v>
      </c>
      <c r="W201" s="224"/>
      <c r="X201" s="224" t="s">
        <v>356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357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ht="22.5" outlineLevel="1" x14ac:dyDescent="0.2">
      <c r="A202" s="221"/>
      <c r="B202" s="222"/>
      <c r="C202" s="259" t="s">
        <v>371</v>
      </c>
      <c r="D202" s="254"/>
      <c r="E202" s="254"/>
      <c r="F202" s="254"/>
      <c r="G202" s="25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24"/>
      <c r="Y202" s="214"/>
      <c r="Z202" s="214"/>
      <c r="AA202" s="214"/>
      <c r="AB202" s="214"/>
      <c r="AC202" s="214"/>
      <c r="AD202" s="214"/>
      <c r="AE202" s="214"/>
      <c r="AF202" s="214"/>
      <c r="AG202" s="214" t="s">
        <v>212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52" t="str">
        <f>C202</f>
        <v>Rám oplocení  je svařovaný z trubek o průměru 41,5mm a sílou stěny 1,25mm. Výplň svařovaná síť oka 300x100 mm z pozinkovaného drátu 4/3,5mm (vodorovný/svislý)</v>
      </c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21"/>
      <c r="B203" s="222"/>
      <c r="C203" s="258"/>
      <c r="D203" s="241"/>
      <c r="E203" s="241"/>
      <c r="F203" s="241"/>
      <c r="G203" s="241"/>
      <c r="H203" s="224"/>
      <c r="I203" s="224"/>
      <c r="J203" s="224"/>
      <c r="K203" s="224"/>
      <c r="L203" s="224"/>
      <c r="M203" s="224"/>
      <c r="N203" s="224"/>
      <c r="O203" s="224"/>
      <c r="P203" s="224"/>
      <c r="Q203" s="224"/>
      <c r="R203" s="224"/>
      <c r="S203" s="224"/>
      <c r="T203" s="224"/>
      <c r="U203" s="224"/>
      <c r="V203" s="224"/>
      <c r="W203" s="224"/>
      <c r="X203" s="224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148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3">
        <v>50</v>
      </c>
      <c r="B204" s="234" t="s">
        <v>372</v>
      </c>
      <c r="C204" s="245" t="s">
        <v>373</v>
      </c>
      <c r="D204" s="235" t="s">
        <v>151</v>
      </c>
      <c r="E204" s="236">
        <v>6</v>
      </c>
      <c r="F204" s="237"/>
      <c r="G204" s="238">
        <f>ROUND(E204*F204,2)</f>
        <v>0</v>
      </c>
      <c r="H204" s="237"/>
      <c r="I204" s="238">
        <f>ROUND(E204*H204,2)</f>
        <v>0</v>
      </c>
      <c r="J204" s="237"/>
      <c r="K204" s="238">
        <f>ROUND(E204*J204,2)</f>
        <v>0</v>
      </c>
      <c r="L204" s="238">
        <v>21</v>
      </c>
      <c r="M204" s="238">
        <f>G204*(1+L204/100)</f>
        <v>0</v>
      </c>
      <c r="N204" s="238">
        <v>19.25</v>
      </c>
      <c r="O204" s="238">
        <f>ROUND(E204*N204,2)</f>
        <v>115.5</v>
      </c>
      <c r="P204" s="238">
        <v>0</v>
      </c>
      <c r="Q204" s="238">
        <f>ROUND(E204*P204,2)</f>
        <v>0</v>
      </c>
      <c r="R204" s="238"/>
      <c r="S204" s="238" t="s">
        <v>144</v>
      </c>
      <c r="T204" s="239" t="s">
        <v>145</v>
      </c>
      <c r="U204" s="224">
        <v>0</v>
      </c>
      <c r="V204" s="224">
        <f>ROUND(E204*U204,2)</f>
        <v>0</v>
      </c>
      <c r="W204" s="224"/>
      <c r="X204" s="224" t="s">
        <v>356</v>
      </c>
      <c r="Y204" s="214"/>
      <c r="Z204" s="214"/>
      <c r="AA204" s="214"/>
      <c r="AB204" s="214"/>
      <c r="AC204" s="214"/>
      <c r="AD204" s="214"/>
      <c r="AE204" s="214"/>
      <c r="AF204" s="214"/>
      <c r="AG204" s="214" t="s">
        <v>357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21"/>
      <c r="B205" s="222"/>
      <c r="C205" s="246"/>
      <c r="D205" s="242"/>
      <c r="E205" s="242"/>
      <c r="F205" s="242"/>
      <c r="G205" s="242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24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148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x14ac:dyDescent="0.2">
      <c r="A206" s="227" t="s">
        <v>139</v>
      </c>
      <c r="B206" s="228" t="s">
        <v>73</v>
      </c>
      <c r="C206" s="244" t="s">
        <v>74</v>
      </c>
      <c r="D206" s="229"/>
      <c r="E206" s="230"/>
      <c r="F206" s="231"/>
      <c r="G206" s="231">
        <f>SUMIF(AG207:AG243,"&lt;&gt;NOR",G207:G243)</f>
        <v>0</v>
      </c>
      <c r="H206" s="231"/>
      <c r="I206" s="231">
        <f>SUM(I207:I243)</f>
        <v>0</v>
      </c>
      <c r="J206" s="231"/>
      <c r="K206" s="231">
        <f>SUM(K207:K243)</f>
        <v>0</v>
      </c>
      <c r="L206" s="231"/>
      <c r="M206" s="231">
        <f>SUM(M207:M243)</f>
        <v>0</v>
      </c>
      <c r="N206" s="231"/>
      <c r="O206" s="231">
        <f>SUM(O207:O243)</f>
        <v>11.69</v>
      </c>
      <c r="P206" s="231"/>
      <c r="Q206" s="231">
        <f>SUM(Q207:Q243)</f>
        <v>0</v>
      </c>
      <c r="R206" s="231"/>
      <c r="S206" s="231"/>
      <c r="T206" s="232"/>
      <c r="U206" s="226"/>
      <c r="V206" s="226">
        <f>SUM(V207:V243)</f>
        <v>45.99</v>
      </c>
      <c r="W206" s="226"/>
      <c r="X206" s="226"/>
      <c r="AG206" t="s">
        <v>140</v>
      </c>
    </row>
    <row r="207" spans="1:60" outlineLevel="1" x14ac:dyDescent="0.2">
      <c r="A207" s="233">
        <v>51</v>
      </c>
      <c r="B207" s="234" t="s">
        <v>374</v>
      </c>
      <c r="C207" s="245" t="s">
        <v>375</v>
      </c>
      <c r="D207" s="235" t="s">
        <v>246</v>
      </c>
      <c r="E207" s="236">
        <v>0.52200000000000002</v>
      </c>
      <c r="F207" s="237"/>
      <c r="G207" s="238">
        <f>ROUND(E207*F207,2)</f>
        <v>0</v>
      </c>
      <c r="H207" s="237"/>
      <c r="I207" s="238">
        <f>ROUND(E207*H207,2)</f>
        <v>0</v>
      </c>
      <c r="J207" s="237"/>
      <c r="K207" s="238">
        <f>ROUND(E207*J207,2)</f>
        <v>0</v>
      </c>
      <c r="L207" s="238">
        <v>21</v>
      </c>
      <c r="M207" s="238">
        <f>G207*(1+L207/100)</f>
        <v>0</v>
      </c>
      <c r="N207" s="238">
        <v>1.9397</v>
      </c>
      <c r="O207" s="238">
        <f>ROUND(E207*N207,2)</f>
        <v>1.01</v>
      </c>
      <c r="P207" s="238">
        <v>0</v>
      </c>
      <c r="Q207" s="238">
        <f>ROUND(E207*P207,2)</f>
        <v>0</v>
      </c>
      <c r="R207" s="238" t="s">
        <v>376</v>
      </c>
      <c r="S207" s="238" t="s">
        <v>160</v>
      </c>
      <c r="T207" s="239" t="s">
        <v>190</v>
      </c>
      <c r="U207" s="224">
        <v>0.97</v>
      </c>
      <c r="V207" s="224">
        <f>ROUND(E207*U207,2)</f>
        <v>0.51</v>
      </c>
      <c r="W207" s="224"/>
      <c r="X207" s="224" t="s">
        <v>146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147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21"/>
      <c r="B208" s="222"/>
      <c r="C208" s="261" t="s">
        <v>377</v>
      </c>
      <c r="D208" s="250"/>
      <c r="E208" s="251">
        <v>0.52200000000000002</v>
      </c>
      <c r="F208" s="224"/>
      <c r="G208" s="224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24"/>
      <c r="Y208" s="214"/>
      <c r="Z208" s="214"/>
      <c r="AA208" s="214"/>
      <c r="AB208" s="214"/>
      <c r="AC208" s="214"/>
      <c r="AD208" s="214"/>
      <c r="AE208" s="214"/>
      <c r="AF208" s="214"/>
      <c r="AG208" s="214" t="s">
        <v>227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58"/>
      <c r="D209" s="241"/>
      <c r="E209" s="241"/>
      <c r="F209" s="241"/>
      <c r="G209" s="241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24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148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33">
        <v>52</v>
      </c>
      <c r="B210" s="234" t="s">
        <v>378</v>
      </c>
      <c r="C210" s="245" t="s">
        <v>379</v>
      </c>
      <c r="D210" s="235" t="s">
        <v>246</v>
      </c>
      <c r="E210" s="236">
        <v>0.78749999999999998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21</v>
      </c>
      <c r="M210" s="238">
        <f>G210*(1+L210/100)</f>
        <v>0</v>
      </c>
      <c r="N210" s="238">
        <v>2.5249999999999999</v>
      </c>
      <c r="O210" s="238">
        <f>ROUND(E210*N210,2)</f>
        <v>1.99</v>
      </c>
      <c r="P210" s="238">
        <v>0</v>
      </c>
      <c r="Q210" s="238">
        <f>ROUND(E210*P210,2)</f>
        <v>0</v>
      </c>
      <c r="R210" s="238" t="s">
        <v>380</v>
      </c>
      <c r="S210" s="238" t="s">
        <v>160</v>
      </c>
      <c r="T210" s="239" t="s">
        <v>190</v>
      </c>
      <c r="U210" s="224">
        <v>0.48</v>
      </c>
      <c r="V210" s="224">
        <f>ROUND(E210*U210,2)</f>
        <v>0.38</v>
      </c>
      <c r="W210" s="224"/>
      <c r="X210" s="224" t="s">
        <v>146</v>
      </c>
      <c r="Y210" s="214"/>
      <c r="Z210" s="214"/>
      <c r="AA210" s="214"/>
      <c r="AB210" s="214"/>
      <c r="AC210" s="214"/>
      <c r="AD210" s="214"/>
      <c r="AE210" s="214"/>
      <c r="AF210" s="214"/>
      <c r="AG210" s="214" t="s">
        <v>147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21"/>
      <c r="B211" s="222"/>
      <c r="C211" s="257" t="s">
        <v>381</v>
      </c>
      <c r="D211" s="253"/>
      <c r="E211" s="253"/>
      <c r="F211" s="253"/>
      <c r="G211" s="253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24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193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1"/>
      <c r="B212" s="222"/>
      <c r="C212" s="261" t="s">
        <v>382</v>
      </c>
      <c r="D212" s="250"/>
      <c r="E212" s="251">
        <v>0.78749999999999998</v>
      </c>
      <c r="F212" s="224"/>
      <c r="G212" s="224"/>
      <c r="H212" s="224"/>
      <c r="I212" s="224"/>
      <c r="J212" s="224"/>
      <c r="K212" s="224"/>
      <c r="L212" s="224"/>
      <c r="M212" s="224"/>
      <c r="N212" s="224"/>
      <c r="O212" s="224"/>
      <c r="P212" s="224"/>
      <c r="Q212" s="224"/>
      <c r="R212" s="224"/>
      <c r="S212" s="224"/>
      <c r="T212" s="224"/>
      <c r="U212" s="224"/>
      <c r="V212" s="224"/>
      <c r="W212" s="224"/>
      <c r="X212" s="224"/>
      <c r="Y212" s="214"/>
      <c r="Z212" s="214"/>
      <c r="AA212" s="214"/>
      <c r="AB212" s="214"/>
      <c r="AC212" s="214"/>
      <c r="AD212" s="214"/>
      <c r="AE212" s="214"/>
      <c r="AF212" s="214"/>
      <c r="AG212" s="214" t="s">
        <v>227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21"/>
      <c r="B213" s="222"/>
      <c r="C213" s="258"/>
      <c r="D213" s="241"/>
      <c r="E213" s="241"/>
      <c r="F213" s="241"/>
      <c r="G213" s="241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24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148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33">
        <v>53</v>
      </c>
      <c r="B214" s="234" t="s">
        <v>383</v>
      </c>
      <c r="C214" s="245" t="s">
        <v>384</v>
      </c>
      <c r="D214" s="235" t="s">
        <v>246</v>
      </c>
      <c r="E214" s="236">
        <v>0.99</v>
      </c>
      <c r="F214" s="237"/>
      <c r="G214" s="238">
        <f>ROUND(E214*F214,2)</f>
        <v>0</v>
      </c>
      <c r="H214" s="237"/>
      <c r="I214" s="238">
        <f>ROUND(E214*H214,2)</f>
        <v>0</v>
      </c>
      <c r="J214" s="237"/>
      <c r="K214" s="238">
        <f>ROUND(E214*J214,2)</f>
        <v>0</v>
      </c>
      <c r="L214" s="238">
        <v>21</v>
      </c>
      <c r="M214" s="238">
        <f>G214*(1+L214/100)</f>
        <v>0</v>
      </c>
      <c r="N214" s="238">
        <v>2.5249999999999999</v>
      </c>
      <c r="O214" s="238">
        <f>ROUND(E214*N214,2)</f>
        <v>2.5</v>
      </c>
      <c r="P214" s="238">
        <v>0</v>
      </c>
      <c r="Q214" s="238">
        <f>ROUND(E214*P214,2)</f>
        <v>0</v>
      </c>
      <c r="R214" s="238" t="s">
        <v>380</v>
      </c>
      <c r="S214" s="238" t="s">
        <v>160</v>
      </c>
      <c r="T214" s="239" t="s">
        <v>190</v>
      </c>
      <c r="U214" s="224">
        <v>0.48</v>
      </c>
      <c r="V214" s="224">
        <f>ROUND(E214*U214,2)</f>
        <v>0.48</v>
      </c>
      <c r="W214" s="224"/>
      <c r="X214" s="224" t="s">
        <v>146</v>
      </c>
      <c r="Y214" s="214"/>
      <c r="Z214" s="214"/>
      <c r="AA214" s="214"/>
      <c r="AB214" s="214"/>
      <c r="AC214" s="214"/>
      <c r="AD214" s="214"/>
      <c r="AE214" s="214"/>
      <c r="AF214" s="214"/>
      <c r="AG214" s="214" t="s">
        <v>191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21"/>
      <c r="B215" s="222"/>
      <c r="C215" s="257" t="s">
        <v>381</v>
      </c>
      <c r="D215" s="253"/>
      <c r="E215" s="253"/>
      <c r="F215" s="253"/>
      <c r="G215" s="253"/>
      <c r="H215" s="224"/>
      <c r="I215" s="224"/>
      <c r="J215" s="224"/>
      <c r="K215" s="224"/>
      <c r="L215" s="224"/>
      <c r="M215" s="224"/>
      <c r="N215" s="224"/>
      <c r="O215" s="224"/>
      <c r="P215" s="224"/>
      <c r="Q215" s="224"/>
      <c r="R215" s="224"/>
      <c r="S215" s="224"/>
      <c r="T215" s="224"/>
      <c r="U215" s="224"/>
      <c r="V215" s="224"/>
      <c r="W215" s="224"/>
      <c r="X215" s="224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193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21"/>
      <c r="B216" s="222"/>
      <c r="C216" s="261" t="s">
        <v>385</v>
      </c>
      <c r="D216" s="250"/>
      <c r="E216" s="251">
        <v>0.99</v>
      </c>
      <c r="F216" s="224"/>
      <c r="G216" s="224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24"/>
      <c r="Y216" s="214"/>
      <c r="Z216" s="214"/>
      <c r="AA216" s="214"/>
      <c r="AB216" s="214"/>
      <c r="AC216" s="214"/>
      <c r="AD216" s="214"/>
      <c r="AE216" s="214"/>
      <c r="AF216" s="214"/>
      <c r="AG216" s="214" t="s">
        <v>227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1"/>
      <c r="B217" s="222"/>
      <c r="C217" s="258"/>
      <c r="D217" s="241"/>
      <c r="E217" s="241"/>
      <c r="F217" s="241"/>
      <c r="G217" s="241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24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148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33">
        <v>54</v>
      </c>
      <c r="B218" s="234" t="s">
        <v>386</v>
      </c>
      <c r="C218" s="245" t="s">
        <v>387</v>
      </c>
      <c r="D218" s="235" t="s">
        <v>179</v>
      </c>
      <c r="E218" s="236">
        <v>10.62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21</v>
      </c>
      <c r="M218" s="238">
        <f>G218*(1+L218/100)</f>
        <v>0</v>
      </c>
      <c r="N218" s="238">
        <v>3.9199999999999999E-2</v>
      </c>
      <c r="O218" s="238">
        <f>ROUND(E218*N218,2)</f>
        <v>0.42</v>
      </c>
      <c r="P218" s="238">
        <v>0</v>
      </c>
      <c r="Q218" s="238">
        <f>ROUND(E218*P218,2)</f>
        <v>0</v>
      </c>
      <c r="R218" s="238" t="s">
        <v>380</v>
      </c>
      <c r="S218" s="238" t="s">
        <v>160</v>
      </c>
      <c r="T218" s="239" t="s">
        <v>190</v>
      </c>
      <c r="U218" s="224">
        <v>1.6</v>
      </c>
      <c r="V218" s="224">
        <f>ROUND(E218*U218,2)</f>
        <v>16.989999999999998</v>
      </c>
      <c r="W218" s="224"/>
      <c r="X218" s="224" t="s">
        <v>146</v>
      </c>
      <c r="Y218" s="214"/>
      <c r="Z218" s="214"/>
      <c r="AA218" s="214"/>
      <c r="AB218" s="214"/>
      <c r="AC218" s="214"/>
      <c r="AD218" s="214"/>
      <c r="AE218" s="214"/>
      <c r="AF218" s="214"/>
      <c r="AG218" s="214" t="s">
        <v>147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ht="22.5" outlineLevel="1" x14ac:dyDescent="0.2">
      <c r="A219" s="221"/>
      <c r="B219" s="222"/>
      <c r="C219" s="257" t="s">
        <v>388</v>
      </c>
      <c r="D219" s="253"/>
      <c r="E219" s="253"/>
      <c r="F219" s="253"/>
      <c r="G219" s="253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24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193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52" t="str">
        <f>C219</f>
        <v>svislé nebo šikmé (odkloněné) , půdorysně přímé nebo zalomené, stěn základových desek ve volných nebo zapažených jámách, rýhách, šachtách, včetně případných vzpěr,</v>
      </c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21"/>
      <c r="B220" s="222"/>
      <c r="C220" s="261" t="s">
        <v>389</v>
      </c>
      <c r="D220" s="250"/>
      <c r="E220" s="251">
        <v>5.22</v>
      </c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24"/>
      <c r="Y220" s="214"/>
      <c r="Z220" s="214"/>
      <c r="AA220" s="214"/>
      <c r="AB220" s="214"/>
      <c r="AC220" s="214"/>
      <c r="AD220" s="214"/>
      <c r="AE220" s="214"/>
      <c r="AF220" s="214"/>
      <c r="AG220" s="214" t="s">
        <v>227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21"/>
      <c r="B221" s="222"/>
      <c r="C221" s="261" t="s">
        <v>390</v>
      </c>
      <c r="D221" s="250"/>
      <c r="E221" s="251">
        <v>5.4</v>
      </c>
      <c r="F221" s="224"/>
      <c r="G221" s="224"/>
      <c r="H221" s="224"/>
      <c r="I221" s="224"/>
      <c r="J221" s="224"/>
      <c r="K221" s="224"/>
      <c r="L221" s="224"/>
      <c r="M221" s="224"/>
      <c r="N221" s="224"/>
      <c r="O221" s="224"/>
      <c r="P221" s="224"/>
      <c r="Q221" s="224"/>
      <c r="R221" s="224"/>
      <c r="S221" s="224"/>
      <c r="T221" s="224"/>
      <c r="U221" s="224"/>
      <c r="V221" s="224"/>
      <c r="W221" s="224"/>
      <c r="X221" s="224"/>
      <c r="Y221" s="214"/>
      <c r="Z221" s="214"/>
      <c r="AA221" s="214"/>
      <c r="AB221" s="214"/>
      <c r="AC221" s="214"/>
      <c r="AD221" s="214"/>
      <c r="AE221" s="214"/>
      <c r="AF221" s="214"/>
      <c r="AG221" s="214" t="s">
        <v>227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21"/>
      <c r="B222" s="222"/>
      <c r="C222" s="258"/>
      <c r="D222" s="241"/>
      <c r="E222" s="241"/>
      <c r="F222" s="241"/>
      <c r="G222" s="241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24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148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3">
        <v>55</v>
      </c>
      <c r="B223" s="234" t="s">
        <v>391</v>
      </c>
      <c r="C223" s="245" t="s">
        <v>392</v>
      </c>
      <c r="D223" s="235" t="s">
        <v>179</v>
      </c>
      <c r="E223" s="236">
        <v>10.62</v>
      </c>
      <c r="F223" s="237"/>
      <c r="G223" s="238">
        <f>ROUND(E223*F223,2)</f>
        <v>0</v>
      </c>
      <c r="H223" s="237"/>
      <c r="I223" s="238">
        <f>ROUND(E223*H223,2)</f>
        <v>0</v>
      </c>
      <c r="J223" s="237"/>
      <c r="K223" s="238">
        <f>ROUND(E223*J223,2)</f>
        <v>0</v>
      </c>
      <c r="L223" s="238">
        <v>21</v>
      </c>
      <c r="M223" s="238">
        <f>G223*(1+L223/100)</f>
        <v>0</v>
      </c>
      <c r="N223" s="238">
        <v>0</v>
      </c>
      <c r="O223" s="238">
        <f>ROUND(E223*N223,2)</f>
        <v>0</v>
      </c>
      <c r="P223" s="238">
        <v>0</v>
      </c>
      <c r="Q223" s="238">
        <f>ROUND(E223*P223,2)</f>
        <v>0</v>
      </c>
      <c r="R223" s="238" t="s">
        <v>380</v>
      </c>
      <c r="S223" s="238" t="s">
        <v>160</v>
      </c>
      <c r="T223" s="239" t="s">
        <v>190</v>
      </c>
      <c r="U223" s="224">
        <v>0.32</v>
      </c>
      <c r="V223" s="224">
        <f>ROUND(E223*U223,2)</f>
        <v>3.4</v>
      </c>
      <c r="W223" s="224"/>
      <c r="X223" s="224" t="s">
        <v>146</v>
      </c>
      <c r="Y223" s="214"/>
      <c r="Z223" s="214"/>
      <c r="AA223" s="214"/>
      <c r="AB223" s="214"/>
      <c r="AC223" s="214"/>
      <c r="AD223" s="214"/>
      <c r="AE223" s="214"/>
      <c r="AF223" s="214"/>
      <c r="AG223" s="214" t="s">
        <v>147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ht="22.5" outlineLevel="1" x14ac:dyDescent="0.2">
      <c r="A224" s="221"/>
      <c r="B224" s="222"/>
      <c r="C224" s="257" t="s">
        <v>388</v>
      </c>
      <c r="D224" s="253"/>
      <c r="E224" s="253"/>
      <c r="F224" s="253"/>
      <c r="G224" s="253"/>
      <c r="H224" s="224"/>
      <c r="I224" s="224"/>
      <c r="J224" s="224"/>
      <c r="K224" s="224"/>
      <c r="L224" s="224"/>
      <c r="M224" s="224"/>
      <c r="N224" s="224"/>
      <c r="O224" s="224"/>
      <c r="P224" s="224"/>
      <c r="Q224" s="224"/>
      <c r="R224" s="224"/>
      <c r="S224" s="224"/>
      <c r="T224" s="224"/>
      <c r="U224" s="224"/>
      <c r="V224" s="224"/>
      <c r="W224" s="224"/>
      <c r="X224" s="224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193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52" t="str">
        <f>C224</f>
        <v>svislé nebo šikmé (odkloněné) , půdorysně přímé nebo zalomené, stěn základových desek ve volných nebo zapažených jámách, rýhách, šachtách, včetně případných vzpěr,</v>
      </c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21"/>
      <c r="B225" s="222"/>
      <c r="C225" s="258"/>
      <c r="D225" s="241"/>
      <c r="E225" s="241"/>
      <c r="F225" s="241"/>
      <c r="G225" s="241"/>
      <c r="H225" s="224"/>
      <c r="I225" s="224"/>
      <c r="J225" s="224"/>
      <c r="K225" s="224"/>
      <c r="L225" s="224"/>
      <c r="M225" s="224"/>
      <c r="N225" s="224"/>
      <c r="O225" s="224"/>
      <c r="P225" s="224"/>
      <c r="Q225" s="224"/>
      <c r="R225" s="224"/>
      <c r="S225" s="224"/>
      <c r="T225" s="224"/>
      <c r="U225" s="224"/>
      <c r="V225" s="224"/>
      <c r="W225" s="224"/>
      <c r="X225" s="224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148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33">
        <v>56</v>
      </c>
      <c r="B226" s="234" t="s">
        <v>393</v>
      </c>
      <c r="C226" s="245" t="s">
        <v>394</v>
      </c>
      <c r="D226" s="235" t="s">
        <v>360</v>
      </c>
      <c r="E226" s="236">
        <v>0.37925999999999999</v>
      </c>
      <c r="F226" s="237"/>
      <c r="G226" s="238">
        <f>ROUND(E226*F226,2)</f>
        <v>0</v>
      </c>
      <c r="H226" s="237"/>
      <c r="I226" s="238">
        <f>ROUND(E226*H226,2)</f>
        <v>0</v>
      </c>
      <c r="J226" s="237"/>
      <c r="K226" s="238">
        <f>ROUND(E226*J226,2)</f>
        <v>0</v>
      </c>
      <c r="L226" s="238">
        <v>21</v>
      </c>
      <c r="M226" s="238">
        <f>G226*(1+L226/100)</f>
        <v>0</v>
      </c>
      <c r="N226" s="238">
        <v>1.0217400000000001</v>
      </c>
      <c r="O226" s="238">
        <f>ROUND(E226*N226,2)</f>
        <v>0.39</v>
      </c>
      <c r="P226" s="238">
        <v>0</v>
      </c>
      <c r="Q226" s="238">
        <f>ROUND(E226*P226,2)</f>
        <v>0</v>
      </c>
      <c r="R226" s="238" t="s">
        <v>380</v>
      </c>
      <c r="S226" s="238" t="s">
        <v>160</v>
      </c>
      <c r="T226" s="239" t="s">
        <v>190</v>
      </c>
      <c r="U226" s="224">
        <v>23.53</v>
      </c>
      <c r="V226" s="224">
        <f>ROUND(E226*U226,2)</f>
        <v>8.92</v>
      </c>
      <c r="W226" s="224"/>
      <c r="X226" s="224" t="s">
        <v>146</v>
      </c>
      <c r="Y226" s="214"/>
      <c r="Z226" s="214"/>
      <c r="AA226" s="214"/>
      <c r="AB226" s="214"/>
      <c r="AC226" s="214"/>
      <c r="AD226" s="214"/>
      <c r="AE226" s="214"/>
      <c r="AF226" s="214"/>
      <c r="AG226" s="214" t="s">
        <v>147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21"/>
      <c r="B227" s="222"/>
      <c r="C227" s="257" t="s">
        <v>395</v>
      </c>
      <c r="D227" s="253"/>
      <c r="E227" s="253"/>
      <c r="F227" s="253"/>
      <c r="G227" s="253"/>
      <c r="H227" s="224"/>
      <c r="I227" s="224"/>
      <c r="J227" s="224"/>
      <c r="K227" s="224"/>
      <c r="L227" s="224"/>
      <c r="M227" s="224"/>
      <c r="N227" s="224"/>
      <c r="O227" s="224"/>
      <c r="P227" s="224"/>
      <c r="Q227" s="224"/>
      <c r="R227" s="224"/>
      <c r="S227" s="224"/>
      <c r="T227" s="224"/>
      <c r="U227" s="224"/>
      <c r="V227" s="224"/>
      <c r="W227" s="224"/>
      <c r="X227" s="224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193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21"/>
      <c r="B228" s="222"/>
      <c r="C228" s="261" t="s">
        <v>396</v>
      </c>
      <c r="D228" s="250"/>
      <c r="E228" s="251">
        <v>0.37925999999999999</v>
      </c>
      <c r="F228" s="224"/>
      <c r="G228" s="224"/>
      <c r="H228" s="224"/>
      <c r="I228" s="224"/>
      <c r="J228" s="224"/>
      <c r="K228" s="224"/>
      <c r="L228" s="224"/>
      <c r="M228" s="224"/>
      <c r="N228" s="224"/>
      <c r="O228" s="224"/>
      <c r="P228" s="224"/>
      <c r="Q228" s="224"/>
      <c r="R228" s="224"/>
      <c r="S228" s="224"/>
      <c r="T228" s="224"/>
      <c r="U228" s="224"/>
      <c r="V228" s="224"/>
      <c r="W228" s="224"/>
      <c r="X228" s="224"/>
      <c r="Y228" s="214"/>
      <c r="Z228" s="214"/>
      <c r="AA228" s="214"/>
      <c r="AB228" s="214"/>
      <c r="AC228" s="214"/>
      <c r="AD228" s="214"/>
      <c r="AE228" s="214"/>
      <c r="AF228" s="214"/>
      <c r="AG228" s="214" t="s">
        <v>227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21"/>
      <c r="B229" s="222"/>
      <c r="C229" s="258"/>
      <c r="D229" s="241"/>
      <c r="E229" s="241"/>
      <c r="F229" s="241"/>
      <c r="G229" s="241"/>
      <c r="H229" s="224"/>
      <c r="I229" s="224"/>
      <c r="J229" s="224"/>
      <c r="K229" s="224"/>
      <c r="L229" s="224"/>
      <c r="M229" s="224"/>
      <c r="N229" s="224"/>
      <c r="O229" s="224"/>
      <c r="P229" s="224"/>
      <c r="Q229" s="224"/>
      <c r="R229" s="224"/>
      <c r="S229" s="224"/>
      <c r="T229" s="224"/>
      <c r="U229" s="224"/>
      <c r="V229" s="224"/>
      <c r="W229" s="224"/>
      <c r="X229" s="224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148</v>
      </c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ht="22.5" outlineLevel="1" x14ac:dyDescent="0.2">
      <c r="A230" s="233">
        <v>57</v>
      </c>
      <c r="B230" s="234" t="s">
        <v>397</v>
      </c>
      <c r="C230" s="245" t="s">
        <v>398</v>
      </c>
      <c r="D230" s="235" t="s">
        <v>360</v>
      </c>
      <c r="E230" s="236">
        <v>5.2499999999999998E-2</v>
      </c>
      <c r="F230" s="237"/>
      <c r="G230" s="238">
        <f>ROUND(E230*F230,2)</f>
        <v>0</v>
      </c>
      <c r="H230" s="237"/>
      <c r="I230" s="238">
        <f>ROUND(E230*H230,2)</f>
        <v>0</v>
      </c>
      <c r="J230" s="237"/>
      <c r="K230" s="238">
        <f>ROUND(E230*J230,2)</f>
        <v>0</v>
      </c>
      <c r="L230" s="238">
        <v>21</v>
      </c>
      <c r="M230" s="238">
        <f>G230*(1+L230/100)</f>
        <v>0</v>
      </c>
      <c r="N230" s="238">
        <v>1.04548</v>
      </c>
      <c r="O230" s="238">
        <f>ROUND(E230*N230,2)</f>
        <v>0.05</v>
      </c>
      <c r="P230" s="238">
        <v>0</v>
      </c>
      <c r="Q230" s="238">
        <f>ROUND(E230*P230,2)</f>
        <v>0</v>
      </c>
      <c r="R230" s="238" t="s">
        <v>380</v>
      </c>
      <c r="S230" s="238" t="s">
        <v>160</v>
      </c>
      <c r="T230" s="239" t="s">
        <v>190</v>
      </c>
      <c r="U230" s="224">
        <v>15.23</v>
      </c>
      <c r="V230" s="224">
        <f>ROUND(E230*U230,2)</f>
        <v>0.8</v>
      </c>
      <c r="W230" s="224"/>
      <c r="X230" s="224" t="s">
        <v>146</v>
      </c>
      <c r="Y230" s="214"/>
      <c r="Z230" s="214"/>
      <c r="AA230" s="214"/>
      <c r="AB230" s="214"/>
      <c r="AC230" s="214"/>
      <c r="AD230" s="214"/>
      <c r="AE230" s="214"/>
      <c r="AF230" s="214"/>
      <c r="AG230" s="214" t="s">
        <v>147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21"/>
      <c r="B231" s="222"/>
      <c r="C231" s="257" t="s">
        <v>395</v>
      </c>
      <c r="D231" s="253"/>
      <c r="E231" s="253"/>
      <c r="F231" s="253"/>
      <c r="G231" s="253"/>
      <c r="H231" s="224"/>
      <c r="I231" s="224"/>
      <c r="J231" s="224"/>
      <c r="K231" s="224"/>
      <c r="L231" s="224"/>
      <c r="M231" s="224"/>
      <c r="N231" s="224"/>
      <c r="O231" s="224"/>
      <c r="P231" s="224"/>
      <c r="Q231" s="224"/>
      <c r="R231" s="224"/>
      <c r="S231" s="224"/>
      <c r="T231" s="224"/>
      <c r="U231" s="224"/>
      <c r="V231" s="224"/>
      <c r="W231" s="224"/>
      <c r="X231" s="224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193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21"/>
      <c r="B232" s="222"/>
      <c r="C232" s="261" t="s">
        <v>399</v>
      </c>
      <c r="D232" s="250"/>
      <c r="E232" s="251">
        <v>5.2499999999999998E-2</v>
      </c>
      <c r="F232" s="224"/>
      <c r="G232" s="224"/>
      <c r="H232" s="224"/>
      <c r="I232" s="224"/>
      <c r="J232" s="224"/>
      <c r="K232" s="224"/>
      <c r="L232" s="224"/>
      <c r="M232" s="224"/>
      <c r="N232" s="224"/>
      <c r="O232" s="224"/>
      <c r="P232" s="224"/>
      <c r="Q232" s="224"/>
      <c r="R232" s="224"/>
      <c r="S232" s="224"/>
      <c r="T232" s="224"/>
      <c r="U232" s="224"/>
      <c r="V232" s="224"/>
      <c r="W232" s="224"/>
      <c r="X232" s="224"/>
      <c r="Y232" s="214"/>
      <c r="Z232" s="214"/>
      <c r="AA232" s="214"/>
      <c r="AB232" s="214"/>
      <c r="AC232" s="214"/>
      <c r="AD232" s="214"/>
      <c r="AE232" s="214"/>
      <c r="AF232" s="214"/>
      <c r="AG232" s="214" t="s">
        <v>227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21"/>
      <c r="B233" s="222"/>
      <c r="C233" s="258"/>
      <c r="D233" s="241"/>
      <c r="E233" s="241"/>
      <c r="F233" s="241"/>
      <c r="G233" s="241"/>
      <c r="H233" s="224"/>
      <c r="I233" s="224"/>
      <c r="J233" s="224"/>
      <c r="K233" s="224"/>
      <c r="L233" s="224"/>
      <c r="M233" s="224"/>
      <c r="N233" s="224"/>
      <c r="O233" s="224"/>
      <c r="P233" s="224"/>
      <c r="Q233" s="224"/>
      <c r="R233" s="224"/>
      <c r="S233" s="224"/>
      <c r="T233" s="224"/>
      <c r="U233" s="224"/>
      <c r="V233" s="224"/>
      <c r="W233" s="224"/>
      <c r="X233" s="224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148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33">
        <v>58</v>
      </c>
      <c r="B234" s="234" t="s">
        <v>400</v>
      </c>
      <c r="C234" s="245" t="s">
        <v>401</v>
      </c>
      <c r="D234" s="235" t="s">
        <v>179</v>
      </c>
      <c r="E234" s="236">
        <v>13.5</v>
      </c>
      <c r="F234" s="237"/>
      <c r="G234" s="238">
        <f>ROUND(E234*F234,2)</f>
        <v>0</v>
      </c>
      <c r="H234" s="237"/>
      <c r="I234" s="238">
        <f>ROUND(E234*H234,2)</f>
        <v>0</v>
      </c>
      <c r="J234" s="237"/>
      <c r="K234" s="238">
        <f>ROUND(E234*J234,2)</f>
        <v>0</v>
      </c>
      <c r="L234" s="238">
        <v>21</v>
      </c>
      <c r="M234" s="238">
        <f>G234*(1+L234/100)</f>
        <v>0</v>
      </c>
      <c r="N234" s="238">
        <v>0.38500000000000001</v>
      </c>
      <c r="O234" s="238">
        <f>ROUND(E234*N234,2)</f>
        <v>5.2</v>
      </c>
      <c r="P234" s="238">
        <v>0</v>
      </c>
      <c r="Q234" s="238">
        <f>ROUND(E234*P234,2)</f>
        <v>0</v>
      </c>
      <c r="R234" s="238" t="s">
        <v>380</v>
      </c>
      <c r="S234" s="238" t="s">
        <v>160</v>
      </c>
      <c r="T234" s="239" t="s">
        <v>190</v>
      </c>
      <c r="U234" s="224">
        <v>0.8</v>
      </c>
      <c r="V234" s="224">
        <f>ROUND(E234*U234,2)</f>
        <v>10.8</v>
      </c>
      <c r="W234" s="224"/>
      <c r="X234" s="224" t="s">
        <v>146</v>
      </c>
      <c r="Y234" s="214"/>
      <c r="Z234" s="214"/>
      <c r="AA234" s="214"/>
      <c r="AB234" s="214"/>
      <c r="AC234" s="214"/>
      <c r="AD234" s="214"/>
      <c r="AE234" s="214"/>
      <c r="AF234" s="214"/>
      <c r="AG234" s="214" t="s">
        <v>147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21"/>
      <c r="B235" s="222"/>
      <c r="C235" s="257" t="s">
        <v>402</v>
      </c>
      <c r="D235" s="253"/>
      <c r="E235" s="253"/>
      <c r="F235" s="253"/>
      <c r="G235" s="253"/>
      <c r="H235" s="224"/>
      <c r="I235" s="224"/>
      <c r="J235" s="224"/>
      <c r="K235" s="224"/>
      <c r="L235" s="224"/>
      <c r="M235" s="224"/>
      <c r="N235" s="224"/>
      <c r="O235" s="224"/>
      <c r="P235" s="224"/>
      <c r="Q235" s="224"/>
      <c r="R235" s="224"/>
      <c r="S235" s="224"/>
      <c r="T235" s="224"/>
      <c r="U235" s="224"/>
      <c r="V235" s="224"/>
      <c r="W235" s="224"/>
      <c r="X235" s="224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193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21"/>
      <c r="B236" s="222"/>
      <c r="C236" s="261" t="s">
        <v>403</v>
      </c>
      <c r="D236" s="250"/>
      <c r="E236" s="251">
        <v>13.5</v>
      </c>
      <c r="F236" s="224"/>
      <c r="G236" s="224"/>
      <c r="H236" s="224"/>
      <c r="I236" s="224"/>
      <c r="J236" s="224"/>
      <c r="K236" s="224"/>
      <c r="L236" s="224"/>
      <c r="M236" s="224"/>
      <c r="N236" s="224"/>
      <c r="O236" s="224"/>
      <c r="P236" s="224"/>
      <c r="Q236" s="224"/>
      <c r="R236" s="224"/>
      <c r="S236" s="224"/>
      <c r="T236" s="224"/>
      <c r="U236" s="224"/>
      <c r="V236" s="224"/>
      <c r="W236" s="224"/>
      <c r="X236" s="224"/>
      <c r="Y236" s="214"/>
      <c r="Z236" s="214"/>
      <c r="AA236" s="214"/>
      <c r="AB236" s="214"/>
      <c r="AC236" s="214"/>
      <c r="AD236" s="214"/>
      <c r="AE236" s="214"/>
      <c r="AF236" s="214"/>
      <c r="AG236" s="214" t="s">
        <v>227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21"/>
      <c r="B237" s="222"/>
      <c r="C237" s="258"/>
      <c r="D237" s="241"/>
      <c r="E237" s="241"/>
      <c r="F237" s="241"/>
      <c r="G237" s="241"/>
      <c r="H237" s="224"/>
      <c r="I237" s="224"/>
      <c r="J237" s="224"/>
      <c r="K237" s="224"/>
      <c r="L237" s="224"/>
      <c r="M237" s="224"/>
      <c r="N237" s="224"/>
      <c r="O237" s="224"/>
      <c r="P237" s="224"/>
      <c r="Q237" s="224"/>
      <c r="R237" s="224"/>
      <c r="S237" s="224"/>
      <c r="T237" s="224"/>
      <c r="U237" s="224"/>
      <c r="V237" s="224"/>
      <c r="W237" s="224"/>
      <c r="X237" s="224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148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33">
        <v>59</v>
      </c>
      <c r="B238" s="234" t="s">
        <v>404</v>
      </c>
      <c r="C238" s="245" t="s">
        <v>405</v>
      </c>
      <c r="D238" s="235" t="s">
        <v>360</v>
      </c>
      <c r="E238" s="236">
        <v>0.12661</v>
      </c>
      <c r="F238" s="237"/>
      <c r="G238" s="238">
        <f>ROUND(E238*F238,2)</f>
        <v>0</v>
      </c>
      <c r="H238" s="237"/>
      <c r="I238" s="238">
        <f>ROUND(E238*H238,2)</f>
        <v>0</v>
      </c>
      <c r="J238" s="237"/>
      <c r="K238" s="238">
        <f>ROUND(E238*J238,2)</f>
        <v>0</v>
      </c>
      <c r="L238" s="238">
        <v>21</v>
      </c>
      <c r="M238" s="238">
        <f>G238*(1+L238/100)</f>
        <v>0</v>
      </c>
      <c r="N238" s="238">
        <v>1.0210999999999999</v>
      </c>
      <c r="O238" s="238">
        <f>ROUND(E238*N238,2)</f>
        <v>0.13</v>
      </c>
      <c r="P238" s="238">
        <v>0</v>
      </c>
      <c r="Q238" s="238">
        <f>ROUND(E238*P238,2)</f>
        <v>0</v>
      </c>
      <c r="R238" s="238" t="s">
        <v>380</v>
      </c>
      <c r="S238" s="238" t="s">
        <v>160</v>
      </c>
      <c r="T238" s="239" t="s">
        <v>190</v>
      </c>
      <c r="U238" s="224">
        <v>29.29</v>
      </c>
      <c r="V238" s="224">
        <f>ROUND(E238*U238,2)</f>
        <v>3.71</v>
      </c>
      <c r="W238" s="224"/>
      <c r="X238" s="224" t="s">
        <v>146</v>
      </c>
      <c r="Y238" s="214"/>
      <c r="Z238" s="214"/>
      <c r="AA238" s="214"/>
      <c r="AB238" s="214"/>
      <c r="AC238" s="214"/>
      <c r="AD238" s="214"/>
      <c r="AE238" s="214"/>
      <c r="AF238" s="214"/>
      <c r="AG238" s="214" t="s">
        <v>147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21"/>
      <c r="B239" s="222"/>
      <c r="C239" s="257" t="s">
        <v>395</v>
      </c>
      <c r="D239" s="253"/>
      <c r="E239" s="253"/>
      <c r="F239" s="253"/>
      <c r="G239" s="253"/>
      <c r="H239" s="224"/>
      <c r="I239" s="224"/>
      <c r="J239" s="224"/>
      <c r="K239" s="224"/>
      <c r="L239" s="224"/>
      <c r="M239" s="224"/>
      <c r="N239" s="224"/>
      <c r="O239" s="224"/>
      <c r="P239" s="224"/>
      <c r="Q239" s="224"/>
      <c r="R239" s="224"/>
      <c r="S239" s="224"/>
      <c r="T239" s="224"/>
      <c r="U239" s="224"/>
      <c r="V239" s="224"/>
      <c r="W239" s="224"/>
      <c r="X239" s="224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193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21"/>
      <c r="B240" s="222"/>
      <c r="C240" s="261" t="s">
        <v>406</v>
      </c>
      <c r="D240" s="250"/>
      <c r="E240" s="251">
        <v>6.2190000000000002E-2</v>
      </c>
      <c r="F240" s="224"/>
      <c r="G240" s="224"/>
      <c r="H240" s="224"/>
      <c r="I240" s="224"/>
      <c r="J240" s="224"/>
      <c r="K240" s="224"/>
      <c r="L240" s="224"/>
      <c r="M240" s="224"/>
      <c r="N240" s="224"/>
      <c r="O240" s="224"/>
      <c r="P240" s="224"/>
      <c r="Q240" s="224"/>
      <c r="R240" s="224"/>
      <c r="S240" s="224"/>
      <c r="T240" s="224"/>
      <c r="U240" s="224"/>
      <c r="V240" s="224"/>
      <c r="W240" s="224"/>
      <c r="X240" s="224"/>
      <c r="Y240" s="214"/>
      <c r="Z240" s="214"/>
      <c r="AA240" s="214"/>
      <c r="AB240" s="214"/>
      <c r="AC240" s="214"/>
      <c r="AD240" s="214"/>
      <c r="AE240" s="214"/>
      <c r="AF240" s="214"/>
      <c r="AG240" s="214" t="s">
        <v>227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21"/>
      <c r="B241" s="222"/>
      <c r="C241" s="261" t="s">
        <v>407</v>
      </c>
      <c r="D241" s="250"/>
      <c r="E241" s="251">
        <v>3.7760000000000002E-2</v>
      </c>
      <c r="F241" s="224"/>
      <c r="G241" s="224"/>
      <c r="H241" s="224"/>
      <c r="I241" s="224"/>
      <c r="J241" s="224"/>
      <c r="K241" s="224"/>
      <c r="L241" s="224"/>
      <c r="M241" s="224"/>
      <c r="N241" s="224"/>
      <c r="O241" s="224"/>
      <c r="P241" s="224"/>
      <c r="Q241" s="224"/>
      <c r="R241" s="224"/>
      <c r="S241" s="224"/>
      <c r="T241" s="224"/>
      <c r="U241" s="224"/>
      <c r="V241" s="224"/>
      <c r="W241" s="224"/>
      <c r="X241" s="224"/>
      <c r="Y241" s="214"/>
      <c r="Z241" s="214"/>
      <c r="AA241" s="214"/>
      <c r="AB241" s="214"/>
      <c r="AC241" s="214"/>
      <c r="AD241" s="214"/>
      <c r="AE241" s="214"/>
      <c r="AF241" s="214"/>
      <c r="AG241" s="214" t="s">
        <v>227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21"/>
      <c r="B242" s="222"/>
      <c r="C242" s="261" t="s">
        <v>408</v>
      </c>
      <c r="D242" s="250"/>
      <c r="E242" s="251">
        <v>2.665E-2</v>
      </c>
      <c r="F242" s="224"/>
      <c r="G242" s="224"/>
      <c r="H242" s="224"/>
      <c r="I242" s="224"/>
      <c r="J242" s="224"/>
      <c r="K242" s="224"/>
      <c r="L242" s="224"/>
      <c r="M242" s="224"/>
      <c r="N242" s="224"/>
      <c r="O242" s="224"/>
      <c r="P242" s="224"/>
      <c r="Q242" s="224"/>
      <c r="R242" s="224"/>
      <c r="S242" s="224"/>
      <c r="T242" s="224"/>
      <c r="U242" s="224"/>
      <c r="V242" s="224"/>
      <c r="W242" s="224"/>
      <c r="X242" s="224"/>
      <c r="Y242" s="214"/>
      <c r="Z242" s="214"/>
      <c r="AA242" s="214"/>
      <c r="AB242" s="214"/>
      <c r="AC242" s="214"/>
      <c r="AD242" s="214"/>
      <c r="AE242" s="214"/>
      <c r="AF242" s="214"/>
      <c r="AG242" s="214" t="s">
        <v>227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21"/>
      <c r="B243" s="222"/>
      <c r="C243" s="258"/>
      <c r="D243" s="241"/>
      <c r="E243" s="241"/>
      <c r="F243" s="241"/>
      <c r="G243" s="241"/>
      <c r="H243" s="224"/>
      <c r="I243" s="224"/>
      <c r="J243" s="224"/>
      <c r="K243" s="224"/>
      <c r="L243" s="224"/>
      <c r="M243" s="224"/>
      <c r="N243" s="224"/>
      <c r="O243" s="224"/>
      <c r="P243" s="224"/>
      <c r="Q243" s="224"/>
      <c r="R243" s="224"/>
      <c r="S243" s="224"/>
      <c r="T243" s="224"/>
      <c r="U243" s="224"/>
      <c r="V243" s="224"/>
      <c r="W243" s="224"/>
      <c r="X243" s="224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148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x14ac:dyDescent="0.2">
      <c r="A244" s="227" t="s">
        <v>139</v>
      </c>
      <c r="B244" s="228" t="s">
        <v>75</v>
      </c>
      <c r="C244" s="244" t="s">
        <v>76</v>
      </c>
      <c r="D244" s="229"/>
      <c r="E244" s="230"/>
      <c r="F244" s="231"/>
      <c r="G244" s="231">
        <f>SUMIF(AG245:AG248,"&lt;&gt;NOR",G245:G248)</f>
        <v>0</v>
      </c>
      <c r="H244" s="231"/>
      <c r="I244" s="231">
        <f>SUM(I245:I248)</f>
        <v>0</v>
      </c>
      <c r="J244" s="231"/>
      <c r="K244" s="231">
        <f>SUM(K245:K248)</f>
        <v>0</v>
      </c>
      <c r="L244" s="231"/>
      <c r="M244" s="231">
        <f>SUM(M245:M248)</f>
        <v>0</v>
      </c>
      <c r="N244" s="231"/>
      <c r="O244" s="231">
        <f>SUM(O245:O248)</f>
        <v>1.27</v>
      </c>
      <c r="P244" s="231"/>
      <c r="Q244" s="231">
        <f>SUM(Q245:Q248)</f>
        <v>0</v>
      </c>
      <c r="R244" s="231"/>
      <c r="S244" s="231"/>
      <c r="T244" s="232"/>
      <c r="U244" s="226"/>
      <c r="V244" s="226">
        <f>SUM(V245:V248)</f>
        <v>3.52</v>
      </c>
      <c r="W244" s="226"/>
      <c r="X244" s="226"/>
      <c r="AG244" t="s">
        <v>140</v>
      </c>
    </row>
    <row r="245" spans="1:60" ht="22.5" outlineLevel="1" x14ac:dyDescent="0.2">
      <c r="A245" s="233">
        <v>60</v>
      </c>
      <c r="B245" s="234" t="s">
        <v>409</v>
      </c>
      <c r="C245" s="245" t="s">
        <v>410</v>
      </c>
      <c r="D245" s="235" t="s">
        <v>246</v>
      </c>
      <c r="E245" s="236">
        <v>0.72</v>
      </c>
      <c r="F245" s="237"/>
      <c r="G245" s="238">
        <f>ROUND(E245*F245,2)</f>
        <v>0</v>
      </c>
      <c r="H245" s="237"/>
      <c r="I245" s="238">
        <f>ROUND(E245*H245,2)</f>
        <v>0</v>
      </c>
      <c r="J245" s="237"/>
      <c r="K245" s="238">
        <f>ROUND(E245*J245,2)</f>
        <v>0</v>
      </c>
      <c r="L245" s="238">
        <v>21</v>
      </c>
      <c r="M245" s="238">
        <f>G245*(1+L245/100)</f>
        <v>0</v>
      </c>
      <c r="N245" s="238">
        <v>1.7671600000000001</v>
      </c>
      <c r="O245" s="238">
        <f>ROUND(E245*N245,2)</f>
        <v>1.27</v>
      </c>
      <c r="P245" s="238">
        <v>0</v>
      </c>
      <c r="Q245" s="238">
        <f>ROUND(E245*P245,2)</f>
        <v>0</v>
      </c>
      <c r="R245" s="238" t="s">
        <v>411</v>
      </c>
      <c r="S245" s="238" t="s">
        <v>160</v>
      </c>
      <c r="T245" s="239" t="s">
        <v>190</v>
      </c>
      <c r="U245" s="224">
        <v>4.8899999999999997</v>
      </c>
      <c r="V245" s="224">
        <f>ROUND(E245*U245,2)</f>
        <v>3.52</v>
      </c>
      <c r="W245" s="224"/>
      <c r="X245" s="224" t="s">
        <v>146</v>
      </c>
      <c r="Y245" s="214"/>
      <c r="Z245" s="214"/>
      <c r="AA245" s="214"/>
      <c r="AB245" s="214"/>
      <c r="AC245" s="214"/>
      <c r="AD245" s="214"/>
      <c r="AE245" s="214"/>
      <c r="AF245" s="214"/>
      <c r="AG245" s="214" t="s">
        <v>147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21"/>
      <c r="B246" s="222"/>
      <c r="C246" s="257" t="s">
        <v>412</v>
      </c>
      <c r="D246" s="253"/>
      <c r="E246" s="253"/>
      <c r="F246" s="253"/>
      <c r="G246" s="253"/>
      <c r="H246" s="224"/>
      <c r="I246" s="224"/>
      <c r="J246" s="224"/>
      <c r="K246" s="224"/>
      <c r="L246" s="224"/>
      <c r="M246" s="224"/>
      <c r="N246" s="224"/>
      <c r="O246" s="224"/>
      <c r="P246" s="224"/>
      <c r="Q246" s="224"/>
      <c r="R246" s="224"/>
      <c r="S246" s="224"/>
      <c r="T246" s="224"/>
      <c r="U246" s="224"/>
      <c r="V246" s="224"/>
      <c r="W246" s="224"/>
      <c r="X246" s="224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193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21"/>
      <c r="B247" s="222"/>
      <c r="C247" s="261" t="s">
        <v>413</v>
      </c>
      <c r="D247" s="250"/>
      <c r="E247" s="251">
        <v>0.72</v>
      </c>
      <c r="F247" s="224"/>
      <c r="G247" s="224"/>
      <c r="H247" s="224"/>
      <c r="I247" s="224"/>
      <c r="J247" s="224"/>
      <c r="K247" s="224"/>
      <c r="L247" s="224"/>
      <c r="M247" s="224"/>
      <c r="N247" s="224"/>
      <c r="O247" s="224"/>
      <c r="P247" s="224"/>
      <c r="Q247" s="224"/>
      <c r="R247" s="224"/>
      <c r="S247" s="224"/>
      <c r="T247" s="224"/>
      <c r="U247" s="224"/>
      <c r="V247" s="224"/>
      <c r="W247" s="224"/>
      <c r="X247" s="224"/>
      <c r="Y247" s="214"/>
      <c r="Z247" s="214"/>
      <c r="AA247" s="214"/>
      <c r="AB247" s="214"/>
      <c r="AC247" s="214"/>
      <c r="AD247" s="214"/>
      <c r="AE247" s="214"/>
      <c r="AF247" s="214"/>
      <c r="AG247" s="214" t="s">
        <v>227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21"/>
      <c r="B248" s="222"/>
      <c r="C248" s="258"/>
      <c r="D248" s="241"/>
      <c r="E248" s="241"/>
      <c r="F248" s="241"/>
      <c r="G248" s="241"/>
      <c r="H248" s="224"/>
      <c r="I248" s="224"/>
      <c r="J248" s="224"/>
      <c r="K248" s="224"/>
      <c r="L248" s="224"/>
      <c r="M248" s="224"/>
      <c r="N248" s="224"/>
      <c r="O248" s="224"/>
      <c r="P248" s="224"/>
      <c r="Q248" s="224"/>
      <c r="R248" s="224"/>
      <c r="S248" s="224"/>
      <c r="T248" s="224"/>
      <c r="U248" s="224"/>
      <c r="V248" s="224"/>
      <c r="W248" s="224"/>
      <c r="X248" s="224"/>
      <c r="Y248" s="214"/>
      <c r="Z248" s="214"/>
      <c r="AA248" s="214"/>
      <c r="AB248" s="214"/>
      <c r="AC248" s="214"/>
      <c r="AD248" s="214"/>
      <c r="AE248" s="214"/>
      <c r="AF248" s="214"/>
      <c r="AG248" s="214" t="s">
        <v>148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x14ac:dyDescent="0.2">
      <c r="A249" s="227" t="s">
        <v>139</v>
      </c>
      <c r="B249" s="228" t="s">
        <v>77</v>
      </c>
      <c r="C249" s="244" t="s">
        <v>78</v>
      </c>
      <c r="D249" s="229"/>
      <c r="E249" s="230"/>
      <c r="F249" s="231"/>
      <c r="G249" s="231">
        <f>SUMIF(AG250:AG256,"&lt;&gt;NOR",G250:G256)</f>
        <v>0</v>
      </c>
      <c r="H249" s="231"/>
      <c r="I249" s="231">
        <f>SUM(I250:I256)</f>
        <v>0</v>
      </c>
      <c r="J249" s="231"/>
      <c r="K249" s="231">
        <f>SUM(K250:K256)</f>
        <v>0</v>
      </c>
      <c r="L249" s="231"/>
      <c r="M249" s="231">
        <f>SUM(M250:M256)</f>
        <v>0</v>
      </c>
      <c r="N249" s="231"/>
      <c r="O249" s="231">
        <f>SUM(O250:O256)</f>
        <v>77.14</v>
      </c>
      <c r="P249" s="231"/>
      <c r="Q249" s="231">
        <f>SUM(Q250:Q256)</f>
        <v>0</v>
      </c>
      <c r="R249" s="231"/>
      <c r="S249" s="231"/>
      <c r="T249" s="232"/>
      <c r="U249" s="226"/>
      <c r="V249" s="226">
        <f>SUM(V250:V256)</f>
        <v>69.36</v>
      </c>
      <c r="W249" s="226"/>
      <c r="X249" s="226"/>
      <c r="AG249" t="s">
        <v>140</v>
      </c>
    </row>
    <row r="250" spans="1:60" outlineLevel="1" x14ac:dyDescent="0.2">
      <c r="A250" s="233">
        <v>61</v>
      </c>
      <c r="B250" s="234" t="s">
        <v>414</v>
      </c>
      <c r="C250" s="245" t="s">
        <v>415</v>
      </c>
      <c r="D250" s="235" t="s">
        <v>246</v>
      </c>
      <c r="E250" s="236">
        <v>40.799999999999997</v>
      </c>
      <c r="F250" s="237"/>
      <c r="G250" s="238">
        <f>ROUND(E250*F250,2)</f>
        <v>0</v>
      </c>
      <c r="H250" s="237"/>
      <c r="I250" s="238">
        <f>ROUND(E250*H250,2)</f>
        <v>0</v>
      </c>
      <c r="J250" s="237"/>
      <c r="K250" s="238">
        <f>ROUND(E250*J250,2)</f>
        <v>0</v>
      </c>
      <c r="L250" s="238">
        <v>21</v>
      </c>
      <c r="M250" s="238">
        <f>G250*(1+L250/100)</f>
        <v>0</v>
      </c>
      <c r="N250" s="238">
        <v>1.8907700000000001</v>
      </c>
      <c r="O250" s="238">
        <f>ROUND(E250*N250,2)</f>
        <v>77.14</v>
      </c>
      <c r="P250" s="238">
        <v>0</v>
      </c>
      <c r="Q250" s="238">
        <f>ROUND(E250*P250,2)</f>
        <v>0</v>
      </c>
      <c r="R250" s="238" t="s">
        <v>416</v>
      </c>
      <c r="S250" s="238" t="s">
        <v>160</v>
      </c>
      <c r="T250" s="239" t="s">
        <v>190</v>
      </c>
      <c r="U250" s="224">
        <v>1.7</v>
      </c>
      <c r="V250" s="224">
        <f>ROUND(E250*U250,2)</f>
        <v>69.36</v>
      </c>
      <c r="W250" s="224"/>
      <c r="X250" s="224" t="s">
        <v>146</v>
      </c>
      <c r="Y250" s="214"/>
      <c r="Z250" s="214"/>
      <c r="AA250" s="214"/>
      <c r="AB250" s="214"/>
      <c r="AC250" s="214"/>
      <c r="AD250" s="214"/>
      <c r="AE250" s="214"/>
      <c r="AF250" s="214"/>
      <c r="AG250" s="214" t="s">
        <v>191</v>
      </c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21"/>
      <c r="B251" s="222"/>
      <c r="C251" s="257" t="s">
        <v>417</v>
      </c>
      <c r="D251" s="253"/>
      <c r="E251" s="253"/>
      <c r="F251" s="253"/>
      <c r="G251" s="253"/>
      <c r="H251" s="224"/>
      <c r="I251" s="224"/>
      <c r="J251" s="224"/>
      <c r="K251" s="224"/>
      <c r="L251" s="224"/>
      <c r="M251" s="224"/>
      <c r="N251" s="224"/>
      <c r="O251" s="224"/>
      <c r="P251" s="224"/>
      <c r="Q251" s="224"/>
      <c r="R251" s="224"/>
      <c r="S251" s="224"/>
      <c r="T251" s="224"/>
      <c r="U251" s="224"/>
      <c r="V251" s="224"/>
      <c r="W251" s="224"/>
      <c r="X251" s="224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193</v>
      </c>
      <c r="AH251" s="214"/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21"/>
      <c r="B252" s="222"/>
      <c r="C252" s="261" t="s">
        <v>418</v>
      </c>
      <c r="D252" s="250"/>
      <c r="E252" s="251">
        <v>12.32</v>
      </c>
      <c r="F252" s="224"/>
      <c r="G252" s="224"/>
      <c r="H252" s="224"/>
      <c r="I252" s="224"/>
      <c r="J252" s="224"/>
      <c r="K252" s="224"/>
      <c r="L252" s="224"/>
      <c r="M252" s="224"/>
      <c r="N252" s="224"/>
      <c r="O252" s="224"/>
      <c r="P252" s="224"/>
      <c r="Q252" s="224"/>
      <c r="R252" s="224"/>
      <c r="S252" s="224"/>
      <c r="T252" s="224"/>
      <c r="U252" s="224"/>
      <c r="V252" s="224"/>
      <c r="W252" s="224"/>
      <c r="X252" s="224"/>
      <c r="Y252" s="214"/>
      <c r="Z252" s="214"/>
      <c r="AA252" s="214"/>
      <c r="AB252" s="214"/>
      <c r="AC252" s="214"/>
      <c r="AD252" s="214"/>
      <c r="AE252" s="214"/>
      <c r="AF252" s="214"/>
      <c r="AG252" s="214" t="s">
        <v>227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21"/>
      <c r="B253" s="222"/>
      <c r="C253" s="261" t="s">
        <v>419</v>
      </c>
      <c r="D253" s="250"/>
      <c r="E253" s="251">
        <v>2</v>
      </c>
      <c r="F253" s="224"/>
      <c r="G253" s="224"/>
      <c r="H253" s="224"/>
      <c r="I253" s="224"/>
      <c r="J253" s="224"/>
      <c r="K253" s="224"/>
      <c r="L253" s="224"/>
      <c r="M253" s="224"/>
      <c r="N253" s="224"/>
      <c r="O253" s="224"/>
      <c r="P253" s="224"/>
      <c r="Q253" s="224"/>
      <c r="R253" s="224"/>
      <c r="S253" s="224"/>
      <c r="T253" s="224"/>
      <c r="U253" s="224"/>
      <c r="V253" s="224"/>
      <c r="W253" s="224"/>
      <c r="X253" s="224"/>
      <c r="Y253" s="214"/>
      <c r="Z253" s="214"/>
      <c r="AA253" s="214"/>
      <c r="AB253" s="214"/>
      <c r="AC253" s="214"/>
      <c r="AD253" s="214"/>
      <c r="AE253" s="214"/>
      <c r="AF253" s="214"/>
      <c r="AG253" s="214" t="s">
        <v>227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21"/>
      <c r="B254" s="222"/>
      <c r="C254" s="261" t="s">
        <v>420</v>
      </c>
      <c r="D254" s="250"/>
      <c r="E254" s="251">
        <v>1.2</v>
      </c>
      <c r="F254" s="224"/>
      <c r="G254" s="224"/>
      <c r="H254" s="224"/>
      <c r="I254" s="224"/>
      <c r="J254" s="224"/>
      <c r="K254" s="224"/>
      <c r="L254" s="224"/>
      <c r="M254" s="224"/>
      <c r="N254" s="224"/>
      <c r="O254" s="224"/>
      <c r="P254" s="224"/>
      <c r="Q254" s="224"/>
      <c r="R254" s="224"/>
      <c r="S254" s="224"/>
      <c r="T254" s="224"/>
      <c r="U254" s="224"/>
      <c r="V254" s="224"/>
      <c r="W254" s="224"/>
      <c r="X254" s="224"/>
      <c r="Y254" s="214"/>
      <c r="Z254" s="214"/>
      <c r="AA254" s="214"/>
      <c r="AB254" s="214"/>
      <c r="AC254" s="214"/>
      <c r="AD254" s="214"/>
      <c r="AE254" s="214"/>
      <c r="AF254" s="214"/>
      <c r="AG254" s="214" t="s">
        <v>227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21"/>
      <c r="B255" s="222"/>
      <c r="C255" s="261" t="s">
        <v>421</v>
      </c>
      <c r="D255" s="250"/>
      <c r="E255" s="251">
        <v>25.28</v>
      </c>
      <c r="F255" s="224"/>
      <c r="G255" s="224"/>
      <c r="H255" s="224"/>
      <c r="I255" s="224"/>
      <c r="J255" s="224"/>
      <c r="K255" s="224"/>
      <c r="L255" s="224"/>
      <c r="M255" s="224"/>
      <c r="N255" s="224"/>
      <c r="O255" s="224"/>
      <c r="P255" s="224"/>
      <c r="Q255" s="224"/>
      <c r="R255" s="224"/>
      <c r="S255" s="224"/>
      <c r="T255" s="224"/>
      <c r="U255" s="224"/>
      <c r="V255" s="224"/>
      <c r="W255" s="224"/>
      <c r="X255" s="224"/>
      <c r="Y255" s="214"/>
      <c r="Z255" s="214"/>
      <c r="AA255" s="214"/>
      <c r="AB255" s="214"/>
      <c r="AC255" s="214"/>
      <c r="AD255" s="214"/>
      <c r="AE255" s="214"/>
      <c r="AF255" s="214"/>
      <c r="AG255" s="214" t="s">
        <v>227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21"/>
      <c r="B256" s="222"/>
      <c r="C256" s="258"/>
      <c r="D256" s="241"/>
      <c r="E256" s="241"/>
      <c r="F256" s="241"/>
      <c r="G256" s="241"/>
      <c r="H256" s="224"/>
      <c r="I256" s="224"/>
      <c r="J256" s="224"/>
      <c r="K256" s="224"/>
      <c r="L256" s="224"/>
      <c r="M256" s="224"/>
      <c r="N256" s="224"/>
      <c r="O256" s="224"/>
      <c r="P256" s="224"/>
      <c r="Q256" s="224"/>
      <c r="R256" s="224"/>
      <c r="S256" s="224"/>
      <c r="T256" s="224"/>
      <c r="U256" s="224"/>
      <c r="V256" s="224"/>
      <c r="W256" s="224"/>
      <c r="X256" s="224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148</v>
      </c>
      <c r="AH256" s="214"/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x14ac:dyDescent="0.2">
      <c r="A257" s="227" t="s">
        <v>139</v>
      </c>
      <c r="B257" s="228" t="s">
        <v>79</v>
      </c>
      <c r="C257" s="244" t="s">
        <v>80</v>
      </c>
      <c r="D257" s="229"/>
      <c r="E257" s="230"/>
      <c r="F257" s="231"/>
      <c r="G257" s="231">
        <f>SUMIF(AG258:AG289,"&lt;&gt;NOR",G258:G289)</f>
        <v>0</v>
      </c>
      <c r="H257" s="231"/>
      <c r="I257" s="231">
        <f>SUM(I258:I289)</f>
        <v>0</v>
      </c>
      <c r="J257" s="231"/>
      <c r="K257" s="231">
        <f>SUM(K258:K289)</f>
        <v>0</v>
      </c>
      <c r="L257" s="231"/>
      <c r="M257" s="231">
        <f>SUM(M258:M289)</f>
        <v>0</v>
      </c>
      <c r="N257" s="231"/>
      <c r="O257" s="231">
        <f>SUM(O258:O289)</f>
        <v>210.30000000000004</v>
      </c>
      <c r="P257" s="231"/>
      <c r="Q257" s="231">
        <f>SUM(Q258:Q289)</f>
        <v>0</v>
      </c>
      <c r="R257" s="231"/>
      <c r="S257" s="231"/>
      <c r="T257" s="232"/>
      <c r="U257" s="226"/>
      <c r="V257" s="226">
        <f>SUM(V258:V289)</f>
        <v>131.66999999999999</v>
      </c>
      <c r="W257" s="226"/>
      <c r="X257" s="226"/>
      <c r="AG257" t="s">
        <v>140</v>
      </c>
    </row>
    <row r="258" spans="1:60" ht="22.5" outlineLevel="1" x14ac:dyDescent="0.2">
      <c r="A258" s="233">
        <v>62</v>
      </c>
      <c r="B258" s="234" t="s">
        <v>422</v>
      </c>
      <c r="C258" s="245" t="s">
        <v>423</v>
      </c>
      <c r="D258" s="235" t="s">
        <v>179</v>
      </c>
      <c r="E258" s="236">
        <v>186.05</v>
      </c>
      <c r="F258" s="237"/>
      <c r="G258" s="238">
        <f>ROUND(E258*F258,2)</f>
        <v>0</v>
      </c>
      <c r="H258" s="237"/>
      <c r="I258" s="238">
        <f>ROUND(E258*H258,2)</f>
        <v>0</v>
      </c>
      <c r="J258" s="237"/>
      <c r="K258" s="238">
        <f>ROUND(E258*J258,2)</f>
        <v>0</v>
      </c>
      <c r="L258" s="238">
        <v>21</v>
      </c>
      <c r="M258" s="238">
        <f>G258*(1+L258/100)</f>
        <v>0</v>
      </c>
      <c r="N258" s="238">
        <v>0.378</v>
      </c>
      <c r="O258" s="238">
        <f>ROUND(E258*N258,2)</f>
        <v>70.33</v>
      </c>
      <c r="P258" s="238">
        <v>0</v>
      </c>
      <c r="Q258" s="238">
        <f>ROUND(E258*P258,2)</f>
        <v>0</v>
      </c>
      <c r="R258" s="238" t="s">
        <v>220</v>
      </c>
      <c r="S258" s="238" t="s">
        <v>160</v>
      </c>
      <c r="T258" s="239" t="s">
        <v>190</v>
      </c>
      <c r="U258" s="224">
        <v>0.03</v>
      </c>
      <c r="V258" s="224">
        <f>ROUND(E258*U258,2)</f>
        <v>5.58</v>
      </c>
      <c r="W258" s="224"/>
      <c r="X258" s="224" t="s">
        <v>146</v>
      </c>
      <c r="Y258" s="214"/>
      <c r="Z258" s="214"/>
      <c r="AA258" s="214"/>
      <c r="AB258" s="214"/>
      <c r="AC258" s="214"/>
      <c r="AD258" s="214"/>
      <c r="AE258" s="214"/>
      <c r="AF258" s="214"/>
      <c r="AG258" s="214" t="s">
        <v>147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21"/>
      <c r="B259" s="222"/>
      <c r="C259" s="246"/>
      <c r="D259" s="242"/>
      <c r="E259" s="242"/>
      <c r="F259" s="242"/>
      <c r="G259" s="242"/>
      <c r="H259" s="224"/>
      <c r="I259" s="224"/>
      <c r="J259" s="224"/>
      <c r="K259" s="224"/>
      <c r="L259" s="224"/>
      <c r="M259" s="224"/>
      <c r="N259" s="224"/>
      <c r="O259" s="224"/>
      <c r="P259" s="224"/>
      <c r="Q259" s="224"/>
      <c r="R259" s="224"/>
      <c r="S259" s="224"/>
      <c r="T259" s="224"/>
      <c r="U259" s="224"/>
      <c r="V259" s="224"/>
      <c r="W259" s="224"/>
      <c r="X259" s="224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148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ht="22.5" outlineLevel="1" x14ac:dyDescent="0.2">
      <c r="A260" s="233">
        <v>63</v>
      </c>
      <c r="B260" s="234" t="s">
        <v>424</v>
      </c>
      <c r="C260" s="245" t="s">
        <v>425</v>
      </c>
      <c r="D260" s="235" t="s">
        <v>179</v>
      </c>
      <c r="E260" s="236">
        <v>107.5</v>
      </c>
      <c r="F260" s="237"/>
      <c r="G260" s="238">
        <f>ROUND(E260*F260,2)</f>
        <v>0</v>
      </c>
      <c r="H260" s="237"/>
      <c r="I260" s="238">
        <f>ROUND(E260*H260,2)</f>
        <v>0</v>
      </c>
      <c r="J260" s="237"/>
      <c r="K260" s="238">
        <f>ROUND(E260*J260,2)</f>
        <v>0</v>
      </c>
      <c r="L260" s="238">
        <v>21</v>
      </c>
      <c r="M260" s="238">
        <f>G260*(1+L260/100)</f>
        <v>0</v>
      </c>
      <c r="N260" s="238">
        <v>0.26375999999999999</v>
      </c>
      <c r="O260" s="238">
        <f>ROUND(E260*N260,2)</f>
        <v>28.35</v>
      </c>
      <c r="P260" s="238">
        <v>0</v>
      </c>
      <c r="Q260" s="238">
        <f>ROUND(E260*P260,2)</f>
        <v>0</v>
      </c>
      <c r="R260" s="238" t="s">
        <v>220</v>
      </c>
      <c r="S260" s="238" t="s">
        <v>160</v>
      </c>
      <c r="T260" s="239" t="s">
        <v>190</v>
      </c>
      <c r="U260" s="224">
        <v>8.4000000000000005E-2</v>
      </c>
      <c r="V260" s="224">
        <f>ROUND(E260*U260,2)</f>
        <v>9.0299999999999994</v>
      </c>
      <c r="W260" s="224"/>
      <c r="X260" s="224" t="s">
        <v>146</v>
      </c>
      <c r="Y260" s="214"/>
      <c r="Z260" s="214"/>
      <c r="AA260" s="214"/>
      <c r="AB260" s="214"/>
      <c r="AC260" s="214"/>
      <c r="AD260" s="214"/>
      <c r="AE260" s="214"/>
      <c r="AF260" s="214"/>
      <c r="AG260" s="214" t="s">
        <v>191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21"/>
      <c r="B261" s="222"/>
      <c r="C261" s="257" t="s">
        <v>426</v>
      </c>
      <c r="D261" s="253"/>
      <c r="E261" s="253"/>
      <c r="F261" s="253"/>
      <c r="G261" s="253"/>
      <c r="H261" s="224"/>
      <c r="I261" s="224"/>
      <c r="J261" s="224"/>
      <c r="K261" s="224"/>
      <c r="L261" s="224"/>
      <c r="M261" s="224"/>
      <c r="N261" s="224"/>
      <c r="O261" s="224"/>
      <c r="P261" s="224"/>
      <c r="Q261" s="224"/>
      <c r="R261" s="224"/>
      <c r="S261" s="224"/>
      <c r="T261" s="224"/>
      <c r="U261" s="224"/>
      <c r="V261" s="224"/>
      <c r="W261" s="224"/>
      <c r="X261" s="224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193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21"/>
      <c r="B262" s="222"/>
      <c r="C262" s="261" t="s">
        <v>427</v>
      </c>
      <c r="D262" s="250"/>
      <c r="E262" s="251">
        <v>107.5</v>
      </c>
      <c r="F262" s="224"/>
      <c r="G262" s="224"/>
      <c r="H262" s="224"/>
      <c r="I262" s="224"/>
      <c r="J262" s="224"/>
      <c r="K262" s="224"/>
      <c r="L262" s="224"/>
      <c r="M262" s="224"/>
      <c r="N262" s="224"/>
      <c r="O262" s="224"/>
      <c r="P262" s="224"/>
      <c r="Q262" s="224"/>
      <c r="R262" s="224"/>
      <c r="S262" s="224"/>
      <c r="T262" s="224"/>
      <c r="U262" s="224"/>
      <c r="V262" s="224"/>
      <c r="W262" s="224"/>
      <c r="X262" s="224"/>
      <c r="Y262" s="214"/>
      <c r="Z262" s="214"/>
      <c r="AA262" s="214"/>
      <c r="AB262" s="214"/>
      <c r="AC262" s="214"/>
      <c r="AD262" s="214"/>
      <c r="AE262" s="214"/>
      <c r="AF262" s="214"/>
      <c r="AG262" s="214" t="s">
        <v>227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21"/>
      <c r="B263" s="222"/>
      <c r="C263" s="258"/>
      <c r="D263" s="241"/>
      <c r="E263" s="241"/>
      <c r="F263" s="241"/>
      <c r="G263" s="241"/>
      <c r="H263" s="224"/>
      <c r="I263" s="224"/>
      <c r="J263" s="224"/>
      <c r="K263" s="224"/>
      <c r="L263" s="224"/>
      <c r="M263" s="224"/>
      <c r="N263" s="224"/>
      <c r="O263" s="224"/>
      <c r="P263" s="224"/>
      <c r="Q263" s="224"/>
      <c r="R263" s="224"/>
      <c r="S263" s="224"/>
      <c r="T263" s="224"/>
      <c r="U263" s="224"/>
      <c r="V263" s="224"/>
      <c r="W263" s="224"/>
      <c r="X263" s="224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148</v>
      </c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33">
        <v>64</v>
      </c>
      <c r="B264" s="234" t="s">
        <v>428</v>
      </c>
      <c r="C264" s="245" t="s">
        <v>429</v>
      </c>
      <c r="D264" s="235" t="s">
        <v>179</v>
      </c>
      <c r="E264" s="236">
        <v>92.5</v>
      </c>
      <c r="F264" s="237"/>
      <c r="G264" s="238">
        <f>ROUND(E264*F264,2)</f>
        <v>0</v>
      </c>
      <c r="H264" s="237"/>
      <c r="I264" s="238">
        <f>ROUND(E264*H264,2)</f>
        <v>0</v>
      </c>
      <c r="J264" s="237"/>
      <c r="K264" s="238">
        <f>ROUND(E264*J264,2)</f>
        <v>0</v>
      </c>
      <c r="L264" s="238">
        <v>21</v>
      </c>
      <c r="M264" s="238">
        <f>G264*(1+L264/100)</f>
        <v>0</v>
      </c>
      <c r="N264" s="238">
        <v>0.63856999999999997</v>
      </c>
      <c r="O264" s="238">
        <f>ROUND(E264*N264,2)</f>
        <v>59.07</v>
      </c>
      <c r="P264" s="238">
        <v>0</v>
      </c>
      <c r="Q264" s="238">
        <f>ROUND(E264*P264,2)</f>
        <v>0</v>
      </c>
      <c r="R264" s="238" t="s">
        <v>220</v>
      </c>
      <c r="S264" s="238" t="s">
        <v>160</v>
      </c>
      <c r="T264" s="239" t="s">
        <v>190</v>
      </c>
      <c r="U264" s="224">
        <v>2.7E-2</v>
      </c>
      <c r="V264" s="224">
        <f>ROUND(E264*U264,2)</f>
        <v>2.5</v>
      </c>
      <c r="W264" s="224"/>
      <c r="X264" s="224" t="s">
        <v>146</v>
      </c>
      <c r="Y264" s="214"/>
      <c r="Z264" s="214"/>
      <c r="AA264" s="214"/>
      <c r="AB264" s="214"/>
      <c r="AC264" s="214"/>
      <c r="AD264" s="214"/>
      <c r="AE264" s="214"/>
      <c r="AF264" s="214"/>
      <c r="AG264" s="214" t="s">
        <v>147</v>
      </c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21"/>
      <c r="B265" s="222"/>
      <c r="C265" s="257" t="s">
        <v>430</v>
      </c>
      <c r="D265" s="253"/>
      <c r="E265" s="253"/>
      <c r="F265" s="253"/>
      <c r="G265" s="253"/>
      <c r="H265" s="224"/>
      <c r="I265" s="224"/>
      <c r="J265" s="224"/>
      <c r="K265" s="224"/>
      <c r="L265" s="224"/>
      <c r="M265" s="224"/>
      <c r="N265" s="224"/>
      <c r="O265" s="224"/>
      <c r="P265" s="224"/>
      <c r="Q265" s="224"/>
      <c r="R265" s="224"/>
      <c r="S265" s="224"/>
      <c r="T265" s="224"/>
      <c r="U265" s="224"/>
      <c r="V265" s="224"/>
      <c r="W265" s="224"/>
      <c r="X265" s="224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193</v>
      </c>
      <c r="AH265" s="214"/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21"/>
      <c r="B266" s="222"/>
      <c r="C266" s="258"/>
      <c r="D266" s="241"/>
      <c r="E266" s="241"/>
      <c r="F266" s="241"/>
      <c r="G266" s="241"/>
      <c r="H266" s="224"/>
      <c r="I266" s="224"/>
      <c r="J266" s="224"/>
      <c r="K266" s="224"/>
      <c r="L266" s="224"/>
      <c r="M266" s="224"/>
      <c r="N266" s="224"/>
      <c r="O266" s="224"/>
      <c r="P266" s="224"/>
      <c r="Q266" s="224"/>
      <c r="R266" s="224"/>
      <c r="S266" s="224"/>
      <c r="T266" s="224"/>
      <c r="U266" s="224"/>
      <c r="V266" s="224"/>
      <c r="W266" s="224"/>
      <c r="X266" s="224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148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ht="22.5" outlineLevel="1" x14ac:dyDescent="0.2">
      <c r="A267" s="233">
        <v>65</v>
      </c>
      <c r="B267" s="234" t="s">
        <v>431</v>
      </c>
      <c r="C267" s="245" t="s">
        <v>432</v>
      </c>
      <c r="D267" s="235" t="s">
        <v>179</v>
      </c>
      <c r="E267" s="236">
        <v>107.5</v>
      </c>
      <c r="F267" s="237"/>
      <c r="G267" s="238">
        <f>ROUND(E267*F267,2)</f>
        <v>0</v>
      </c>
      <c r="H267" s="237"/>
      <c r="I267" s="238">
        <f>ROUND(E267*H267,2)</f>
        <v>0</v>
      </c>
      <c r="J267" s="237"/>
      <c r="K267" s="238">
        <f>ROUND(E267*J267,2)</f>
        <v>0</v>
      </c>
      <c r="L267" s="238">
        <v>21</v>
      </c>
      <c r="M267" s="238">
        <f>G267*(1+L267/100)</f>
        <v>0</v>
      </c>
      <c r="N267" s="238">
        <v>6.0999999999999997E-4</v>
      </c>
      <c r="O267" s="238">
        <f>ROUND(E267*N267,2)</f>
        <v>7.0000000000000007E-2</v>
      </c>
      <c r="P267" s="238">
        <v>0</v>
      </c>
      <c r="Q267" s="238">
        <f>ROUND(E267*P267,2)</f>
        <v>0</v>
      </c>
      <c r="R267" s="238" t="s">
        <v>220</v>
      </c>
      <c r="S267" s="238" t="s">
        <v>160</v>
      </c>
      <c r="T267" s="239" t="s">
        <v>190</v>
      </c>
      <c r="U267" s="224">
        <v>2E-3</v>
      </c>
      <c r="V267" s="224">
        <f>ROUND(E267*U267,2)</f>
        <v>0.22</v>
      </c>
      <c r="W267" s="224"/>
      <c r="X267" s="224" t="s">
        <v>146</v>
      </c>
      <c r="Y267" s="214"/>
      <c r="Z267" s="214"/>
      <c r="AA267" s="214"/>
      <c r="AB267" s="214"/>
      <c r="AC267" s="214"/>
      <c r="AD267" s="214"/>
      <c r="AE267" s="214"/>
      <c r="AF267" s="214"/>
      <c r="AG267" s="214" t="s">
        <v>147</v>
      </c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21"/>
      <c r="B268" s="222"/>
      <c r="C268" s="246"/>
      <c r="D268" s="242"/>
      <c r="E268" s="242"/>
      <c r="F268" s="242"/>
      <c r="G268" s="242"/>
      <c r="H268" s="224"/>
      <c r="I268" s="224"/>
      <c r="J268" s="224"/>
      <c r="K268" s="224"/>
      <c r="L268" s="224"/>
      <c r="M268" s="224"/>
      <c r="N268" s="224"/>
      <c r="O268" s="224"/>
      <c r="P268" s="224"/>
      <c r="Q268" s="224"/>
      <c r="R268" s="224"/>
      <c r="S268" s="224"/>
      <c r="T268" s="224"/>
      <c r="U268" s="224"/>
      <c r="V268" s="224"/>
      <c r="W268" s="224"/>
      <c r="X268" s="224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148</v>
      </c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ht="22.5" outlineLevel="1" x14ac:dyDescent="0.2">
      <c r="A269" s="233">
        <v>66</v>
      </c>
      <c r="B269" s="234" t="s">
        <v>433</v>
      </c>
      <c r="C269" s="245" t="s">
        <v>434</v>
      </c>
      <c r="D269" s="235" t="s">
        <v>179</v>
      </c>
      <c r="E269" s="236">
        <v>127</v>
      </c>
      <c r="F269" s="237"/>
      <c r="G269" s="238">
        <f>ROUND(E269*F269,2)</f>
        <v>0</v>
      </c>
      <c r="H269" s="237"/>
      <c r="I269" s="238">
        <f>ROUND(E269*H269,2)</f>
        <v>0</v>
      </c>
      <c r="J269" s="237"/>
      <c r="K269" s="238">
        <f>ROUND(E269*J269,2)</f>
        <v>0</v>
      </c>
      <c r="L269" s="238">
        <v>21</v>
      </c>
      <c r="M269" s="238">
        <f>G269*(1+L269/100)</f>
        <v>0</v>
      </c>
      <c r="N269" s="238">
        <v>0.12966</v>
      </c>
      <c r="O269" s="238">
        <f>ROUND(E269*N269,2)</f>
        <v>16.47</v>
      </c>
      <c r="P269" s="238">
        <v>0</v>
      </c>
      <c r="Q269" s="238">
        <f>ROUND(E269*P269,2)</f>
        <v>0</v>
      </c>
      <c r="R269" s="238" t="s">
        <v>220</v>
      </c>
      <c r="S269" s="238" t="s">
        <v>160</v>
      </c>
      <c r="T269" s="239" t="s">
        <v>190</v>
      </c>
      <c r="U269" s="224">
        <v>7.0000000000000007E-2</v>
      </c>
      <c r="V269" s="224">
        <f>ROUND(E269*U269,2)</f>
        <v>8.89</v>
      </c>
      <c r="W269" s="224"/>
      <c r="X269" s="224" t="s">
        <v>146</v>
      </c>
      <c r="Y269" s="214"/>
      <c r="Z269" s="214"/>
      <c r="AA269" s="214"/>
      <c r="AB269" s="214"/>
      <c r="AC269" s="214"/>
      <c r="AD269" s="214"/>
      <c r="AE269" s="214"/>
      <c r="AF269" s="214"/>
      <c r="AG269" s="214" t="s">
        <v>147</v>
      </c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21"/>
      <c r="B270" s="222"/>
      <c r="C270" s="261" t="s">
        <v>435</v>
      </c>
      <c r="D270" s="250"/>
      <c r="E270" s="251">
        <v>127</v>
      </c>
      <c r="F270" s="224"/>
      <c r="G270" s="224"/>
      <c r="H270" s="224"/>
      <c r="I270" s="224"/>
      <c r="J270" s="224"/>
      <c r="K270" s="224"/>
      <c r="L270" s="224"/>
      <c r="M270" s="224"/>
      <c r="N270" s="224"/>
      <c r="O270" s="224"/>
      <c r="P270" s="224"/>
      <c r="Q270" s="224"/>
      <c r="R270" s="224"/>
      <c r="S270" s="224"/>
      <c r="T270" s="224"/>
      <c r="U270" s="224"/>
      <c r="V270" s="224"/>
      <c r="W270" s="224"/>
      <c r="X270" s="224"/>
      <c r="Y270" s="214"/>
      <c r="Z270" s="214"/>
      <c r="AA270" s="214"/>
      <c r="AB270" s="214"/>
      <c r="AC270" s="214"/>
      <c r="AD270" s="214"/>
      <c r="AE270" s="214"/>
      <c r="AF270" s="214"/>
      <c r="AG270" s="214" t="s">
        <v>227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21"/>
      <c r="B271" s="222"/>
      <c r="C271" s="258"/>
      <c r="D271" s="241"/>
      <c r="E271" s="241"/>
      <c r="F271" s="241"/>
      <c r="G271" s="241"/>
      <c r="H271" s="224"/>
      <c r="I271" s="224"/>
      <c r="J271" s="224"/>
      <c r="K271" s="224"/>
      <c r="L271" s="224"/>
      <c r="M271" s="224"/>
      <c r="N271" s="224"/>
      <c r="O271" s="224"/>
      <c r="P271" s="224"/>
      <c r="Q271" s="224"/>
      <c r="R271" s="224"/>
      <c r="S271" s="224"/>
      <c r="T271" s="224"/>
      <c r="U271" s="224"/>
      <c r="V271" s="224"/>
      <c r="W271" s="224"/>
      <c r="X271" s="224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148</v>
      </c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ht="22.5" outlineLevel="1" x14ac:dyDescent="0.2">
      <c r="A272" s="233">
        <v>67</v>
      </c>
      <c r="B272" s="234" t="s">
        <v>436</v>
      </c>
      <c r="C272" s="245" t="s">
        <v>437</v>
      </c>
      <c r="D272" s="235" t="s">
        <v>179</v>
      </c>
      <c r="E272" s="236">
        <v>127</v>
      </c>
      <c r="F272" s="237"/>
      <c r="G272" s="238">
        <f>ROUND(E272*F272,2)</f>
        <v>0</v>
      </c>
      <c r="H272" s="237"/>
      <c r="I272" s="238">
        <f>ROUND(E272*H272,2)</f>
        <v>0</v>
      </c>
      <c r="J272" s="237"/>
      <c r="K272" s="238">
        <f>ROUND(E272*J272,2)</f>
        <v>0</v>
      </c>
      <c r="L272" s="238">
        <v>21</v>
      </c>
      <c r="M272" s="238">
        <f>G272*(1+L272/100)</f>
        <v>0</v>
      </c>
      <c r="N272" s="238">
        <v>0.12966</v>
      </c>
      <c r="O272" s="238">
        <f>ROUND(E272*N272,2)</f>
        <v>16.47</v>
      </c>
      <c r="P272" s="238">
        <v>0</v>
      </c>
      <c r="Q272" s="238">
        <f>ROUND(E272*P272,2)</f>
        <v>0</v>
      </c>
      <c r="R272" s="238" t="s">
        <v>220</v>
      </c>
      <c r="S272" s="238" t="s">
        <v>160</v>
      </c>
      <c r="T272" s="239" t="s">
        <v>190</v>
      </c>
      <c r="U272" s="224">
        <v>7.0000000000000007E-2</v>
      </c>
      <c r="V272" s="224">
        <f>ROUND(E272*U272,2)</f>
        <v>8.89</v>
      </c>
      <c r="W272" s="224"/>
      <c r="X272" s="224" t="s">
        <v>146</v>
      </c>
      <c r="Y272" s="214"/>
      <c r="Z272" s="214"/>
      <c r="AA272" s="214"/>
      <c r="AB272" s="214"/>
      <c r="AC272" s="214"/>
      <c r="AD272" s="214"/>
      <c r="AE272" s="214"/>
      <c r="AF272" s="214"/>
      <c r="AG272" s="214" t="s">
        <v>147</v>
      </c>
      <c r="AH272" s="214"/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21"/>
      <c r="B273" s="222"/>
      <c r="C273" s="246"/>
      <c r="D273" s="242"/>
      <c r="E273" s="242"/>
      <c r="F273" s="242"/>
      <c r="G273" s="242"/>
      <c r="H273" s="224"/>
      <c r="I273" s="224"/>
      <c r="J273" s="224"/>
      <c r="K273" s="224"/>
      <c r="L273" s="224"/>
      <c r="M273" s="224"/>
      <c r="N273" s="224"/>
      <c r="O273" s="224"/>
      <c r="P273" s="224"/>
      <c r="Q273" s="224"/>
      <c r="R273" s="224"/>
      <c r="S273" s="224"/>
      <c r="T273" s="224"/>
      <c r="U273" s="224"/>
      <c r="V273" s="224"/>
      <c r="W273" s="224"/>
      <c r="X273" s="224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148</v>
      </c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3">
        <v>68</v>
      </c>
      <c r="B274" s="234" t="s">
        <v>438</v>
      </c>
      <c r="C274" s="245" t="s">
        <v>439</v>
      </c>
      <c r="D274" s="235" t="s">
        <v>179</v>
      </c>
      <c r="E274" s="236">
        <v>180</v>
      </c>
      <c r="F274" s="237"/>
      <c r="G274" s="238">
        <f>ROUND(E274*F274,2)</f>
        <v>0</v>
      </c>
      <c r="H274" s="237"/>
      <c r="I274" s="238">
        <f>ROUND(E274*H274,2)</f>
        <v>0</v>
      </c>
      <c r="J274" s="237"/>
      <c r="K274" s="238">
        <f>ROUND(E274*J274,2)</f>
        <v>0</v>
      </c>
      <c r="L274" s="238">
        <v>21</v>
      </c>
      <c r="M274" s="238">
        <f>G274*(1+L274/100)</f>
        <v>0</v>
      </c>
      <c r="N274" s="238">
        <v>7.3899999999999993E-2</v>
      </c>
      <c r="O274" s="238">
        <f>ROUND(E274*N274,2)</f>
        <v>13.3</v>
      </c>
      <c r="P274" s="238">
        <v>0</v>
      </c>
      <c r="Q274" s="238">
        <f>ROUND(E274*P274,2)</f>
        <v>0</v>
      </c>
      <c r="R274" s="238" t="s">
        <v>220</v>
      </c>
      <c r="S274" s="238" t="s">
        <v>160</v>
      </c>
      <c r="T274" s="239" t="s">
        <v>190</v>
      </c>
      <c r="U274" s="224">
        <v>0.45200000000000001</v>
      </c>
      <c r="V274" s="224">
        <f>ROUND(E274*U274,2)</f>
        <v>81.36</v>
      </c>
      <c r="W274" s="224"/>
      <c r="X274" s="224" t="s">
        <v>146</v>
      </c>
      <c r="Y274" s="214"/>
      <c r="Z274" s="214"/>
      <c r="AA274" s="214"/>
      <c r="AB274" s="214"/>
      <c r="AC274" s="214"/>
      <c r="AD274" s="214"/>
      <c r="AE274" s="214"/>
      <c r="AF274" s="214"/>
      <c r="AG274" s="214" t="s">
        <v>191</v>
      </c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ht="22.5" outlineLevel="1" x14ac:dyDescent="0.2">
      <c r="A275" s="221"/>
      <c r="B275" s="222"/>
      <c r="C275" s="257" t="s">
        <v>440</v>
      </c>
      <c r="D275" s="253"/>
      <c r="E275" s="253"/>
      <c r="F275" s="253"/>
      <c r="G275" s="253"/>
      <c r="H275" s="224"/>
      <c r="I275" s="224"/>
      <c r="J275" s="224"/>
      <c r="K275" s="224"/>
      <c r="L275" s="224"/>
      <c r="M275" s="224"/>
      <c r="N275" s="224"/>
      <c r="O275" s="224"/>
      <c r="P275" s="224"/>
      <c r="Q275" s="224"/>
      <c r="R275" s="224"/>
      <c r="S275" s="224"/>
      <c r="T275" s="224"/>
      <c r="U275" s="224"/>
      <c r="V275" s="224"/>
      <c r="W275" s="224"/>
      <c r="X275" s="224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193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52" t="str">
        <f>C275</f>
        <v>s provedením lože z kameniva drceného, s vyplněním spár, s dvojitým hutněním a se smetením přebytečného materiálu na krajnici. S dodáním hmot pro lože a výplň spár.</v>
      </c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21"/>
      <c r="B276" s="222"/>
      <c r="C276" s="258"/>
      <c r="D276" s="241"/>
      <c r="E276" s="241"/>
      <c r="F276" s="241"/>
      <c r="G276" s="241"/>
      <c r="H276" s="224"/>
      <c r="I276" s="224"/>
      <c r="J276" s="224"/>
      <c r="K276" s="224"/>
      <c r="L276" s="224"/>
      <c r="M276" s="224"/>
      <c r="N276" s="224"/>
      <c r="O276" s="224"/>
      <c r="P276" s="224"/>
      <c r="Q276" s="224"/>
      <c r="R276" s="224"/>
      <c r="S276" s="224"/>
      <c r="T276" s="224"/>
      <c r="U276" s="224"/>
      <c r="V276" s="224"/>
      <c r="W276" s="224"/>
      <c r="X276" s="224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148</v>
      </c>
      <c r="AH276" s="214"/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ht="22.5" outlineLevel="1" x14ac:dyDescent="0.2">
      <c r="A277" s="233">
        <v>69</v>
      </c>
      <c r="B277" s="234" t="s">
        <v>441</v>
      </c>
      <c r="C277" s="245" t="s">
        <v>442</v>
      </c>
      <c r="D277" s="235" t="s">
        <v>179</v>
      </c>
      <c r="E277" s="236">
        <v>40</v>
      </c>
      <c r="F277" s="237"/>
      <c r="G277" s="238">
        <f>ROUND(E277*F277,2)</f>
        <v>0</v>
      </c>
      <c r="H277" s="237"/>
      <c r="I277" s="238">
        <f>ROUND(E277*H277,2)</f>
        <v>0</v>
      </c>
      <c r="J277" s="237"/>
      <c r="K277" s="238">
        <f>ROUND(E277*J277,2)</f>
        <v>0</v>
      </c>
      <c r="L277" s="238">
        <v>21</v>
      </c>
      <c r="M277" s="238">
        <f>G277*(1+L277/100)</f>
        <v>0</v>
      </c>
      <c r="N277" s="238">
        <v>7.1999999999999995E-2</v>
      </c>
      <c r="O277" s="238">
        <f>ROUND(E277*N277,2)</f>
        <v>2.88</v>
      </c>
      <c r="P277" s="238">
        <v>0</v>
      </c>
      <c r="Q277" s="238">
        <f>ROUND(E277*P277,2)</f>
        <v>0</v>
      </c>
      <c r="R277" s="238" t="s">
        <v>220</v>
      </c>
      <c r="S277" s="238" t="s">
        <v>160</v>
      </c>
      <c r="T277" s="239" t="s">
        <v>190</v>
      </c>
      <c r="U277" s="224">
        <v>0.38</v>
      </c>
      <c r="V277" s="224">
        <f>ROUND(E277*U277,2)</f>
        <v>15.2</v>
      </c>
      <c r="W277" s="224"/>
      <c r="X277" s="224" t="s">
        <v>146</v>
      </c>
      <c r="Y277" s="214"/>
      <c r="Z277" s="214"/>
      <c r="AA277" s="214"/>
      <c r="AB277" s="214"/>
      <c r="AC277" s="214"/>
      <c r="AD277" s="214"/>
      <c r="AE277" s="214"/>
      <c r="AF277" s="214"/>
      <c r="AG277" s="214" t="s">
        <v>147</v>
      </c>
      <c r="AH277" s="214"/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ht="22.5" outlineLevel="1" x14ac:dyDescent="0.2">
      <c r="A278" s="221"/>
      <c r="B278" s="222"/>
      <c r="C278" s="257" t="s">
        <v>443</v>
      </c>
      <c r="D278" s="253"/>
      <c r="E278" s="253"/>
      <c r="F278" s="253"/>
      <c r="G278" s="253"/>
      <c r="H278" s="224"/>
      <c r="I278" s="224"/>
      <c r="J278" s="224"/>
      <c r="K278" s="224"/>
      <c r="L278" s="224"/>
      <c r="M278" s="224"/>
      <c r="N278" s="224"/>
      <c r="O278" s="224"/>
      <c r="P278" s="224"/>
      <c r="Q278" s="224"/>
      <c r="R278" s="224"/>
      <c r="S278" s="224"/>
      <c r="T278" s="224"/>
      <c r="U278" s="224"/>
      <c r="V278" s="224"/>
      <c r="W278" s="224"/>
      <c r="X278" s="224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193</v>
      </c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52" t="str">
        <f>C278</f>
        <v>komunikací pro pěší do velikosti dlaždic 0,25 m2 s provedením lože do tl. 30 mm, s vyplněním spár a se smetením přebytečného materiálu na vzdálenost do 3 m</v>
      </c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21"/>
      <c r="B279" s="222"/>
      <c r="C279" s="258"/>
      <c r="D279" s="241"/>
      <c r="E279" s="241"/>
      <c r="F279" s="241"/>
      <c r="G279" s="241"/>
      <c r="H279" s="224"/>
      <c r="I279" s="224"/>
      <c r="J279" s="224"/>
      <c r="K279" s="224"/>
      <c r="L279" s="224"/>
      <c r="M279" s="224"/>
      <c r="N279" s="224"/>
      <c r="O279" s="224"/>
      <c r="P279" s="224"/>
      <c r="Q279" s="224"/>
      <c r="R279" s="224"/>
      <c r="S279" s="224"/>
      <c r="T279" s="224"/>
      <c r="U279" s="224"/>
      <c r="V279" s="224"/>
      <c r="W279" s="224"/>
      <c r="X279" s="224"/>
      <c r="Y279" s="214"/>
      <c r="Z279" s="214"/>
      <c r="AA279" s="214"/>
      <c r="AB279" s="214"/>
      <c r="AC279" s="214"/>
      <c r="AD279" s="214"/>
      <c r="AE279" s="214"/>
      <c r="AF279" s="214"/>
      <c r="AG279" s="214" t="s">
        <v>148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ht="22.5" outlineLevel="1" x14ac:dyDescent="0.2">
      <c r="A280" s="233">
        <v>70</v>
      </c>
      <c r="B280" s="234" t="s">
        <v>444</v>
      </c>
      <c r="C280" s="245" t="s">
        <v>445</v>
      </c>
      <c r="D280" s="235" t="s">
        <v>196</v>
      </c>
      <c r="E280" s="236">
        <v>4</v>
      </c>
      <c r="F280" s="237"/>
      <c r="G280" s="238">
        <f>ROUND(E280*F280,2)</f>
        <v>0</v>
      </c>
      <c r="H280" s="237"/>
      <c r="I280" s="238">
        <f>ROUND(E280*H280,2)</f>
        <v>0</v>
      </c>
      <c r="J280" s="237"/>
      <c r="K280" s="238">
        <f>ROUND(E280*J280,2)</f>
        <v>0</v>
      </c>
      <c r="L280" s="238">
        <v>21</v>
      </c>
      <c r="M280" s="238">
        <f>G280*(1+L280/100)</f>
        <v>0</v>
      </c>
      <c r="N280" s="238">
        <v>8.1970000000000001E-2</v>
      </c>
      <c r="O280" s="238">
        <f>ROUND(E280*N280,2)</f>
        <v>0.33</v>
      </c>
      <c r="P280" s="238">
        <v>0</v>
      </c>
      <c r="Q280" s="238">
        <f>ROUND(E280*P280,2)</f>
        <v>0</v>
      </c>
      <c r="R280" s="238" t="s">
        <v>361</v>
      </c>
      <c r="S280" s="238" t="s">
        <v>160</v>
      </c>
      <c r="T280" s="239" t="s">
        <v>190</v>
      </c>
      <c r="U280" s="224">
        <v>0</v>
      </c>
      <c r="V280" s="224">
        <f>ROUND(E280*U280,2)</f>
        <v>0</v>
      </c>
      <c r="W280" s="224"/>
      <c r="X280" s="224" t="s">
        <v>356</v>
      </c>
      <c r="Y280" s="214"/>
      <c r="Z280" s="214"/>
      <c r="AA280" s="214"/>
      <c r="AB280" s="214"/>
      <c r="AC280" s="214"/>
      <c r="AD280" s="214"/>
      <c r="AE280" s="214"/>
      <c r="AF280" s="214"/>
      <c r="AG280" s="214" t="s">
        <v>357</v>
      </c>
      <c r="AH280" s="214"/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21"/>
      <c r="B281" s="222"/>
      <c r="C281" s="246"/>
      <c r="D281" s="242"/>
      <c r="E281" s="242"/>
      <c r="F281" s="242"/>
      <c r="G281" s="242"/>
      <c r="H281" s="224"/>
      <c r="I281" s="224"/>
      <c r="J281" s="224"/>
      <c r="K281" s="224"/>
      <c r="L281" s="224"/>
      <c r="M281" s="224"/>
      <c r="N281" s="224"/>
      <c r="O281" s="224"/>
      <c r="P281" s="224"/>
      <c r="Q281" s="224"/>
      <c r="R281" s="224"/>
      <c r="S281" s="224"/>
      <c r="T281" s="224"/>
      <c r="U281" s="224"/>
      <c r="V281" s="224"/>
      <c r="W281" s="224"/>
      <c r="X281" s="224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148</v>
      </c>
      <c r="AH281" s="214"/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ht="22.5" outlineLevel="1" x14ac:dyDescent="0.2">
      <c r="A282" s="233">
        <v>71</v>
      </c>
      <c r="B282" s="234" t="s">
        <v>446</v>
      </c>
      <c r="C282" s="245" t="s">
        <v>447</v>
      </c>
      <c r="D282" s="235" t="s">
        <v>196</v>
      </c>
      <c r="E282" s="236">
        <v>4</v>
      </c>
      <c r="F282" s="237"/>
      <c r="G282" s="238">
        <f>ROUND(E282*F282,2)</f>
        <v>0</v>
      </c>
      <c r="H282" s="237"/>
      <c r="I282" s="238">
        <f>ROUND(E282*H282,2)</f>
        <v>0</v>
      </c>
      <c r="J282" s="237"/>
      <c r="K282" s="238">
        <f>ROUND(E282*J282,2)</f>
        <v>0</v>
      </c>
      <c r="L282" s="238">
        <v>21</v>
      </c>
      <c r="M282" s="238">
        <f>G282*(1+L282/100)</f>
        <v>0</v>
      </c>
      <c r="N282" s="238">
        <v>4.5999999999999999E-2</v>
      </c>
      <c r="O282" s="238">
        <f>ROUND(E282*N282,2)</f>
        <v>0.18</v>
      </c>
      <c r="P282" s="238">
        <v>0</v>
      </c>
      <c r="Q282" s="238">
        <f>ROUND(E282*P282,2)</f>
        <v>0</v>
      </c>
      <c r="R282" s="238" t="s">
        <v>361</v>
      </c>
      <c r="S282" s="238" t="s">
        <v>160</v>
      </c>
      <c r="T282" s="239" t="s">
        <v>190</v>
      </c>
      <c r="U282" s="224">
        <v>0</v>
      </c>
      <c r="V282" s="224">
        <f>ROUND(E282*U282,2)</f>
        <v>0</v>
      </c>
      <c r="W282" s="224"/>
      <c r="X282" s="224" t="s">
        <v>356</v>
      </c>
      <c r="Y282" s="214"/>
      <c r="Z282" s="214"/>
      <c r="AA282" s="214"/>
      <c r="AB282" s="214"/>
      <c r="AC282" s="214"/>
      <c r="AD282" s="214"/>
      <c r="AE282" s="214"/>
      <c r="AF282" s="214"/>
      <c r="AG282" s="214" t="s">
        <v>357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21"/>
      <c r="B283" s="222"/>
      <c r="C283" s="246"/>
      <c r="D283" s="242"/>
      <c r="E283" s="242"/>
      <c r="F283" s="242"/>
      <c r="G283" s="242"/>
      <c r="H283" s="224"/>
      <c r="I283" s="224"/>
      <c r="J283" s="224"/>
      <c r="K283" s="224"/>
      <c r="L283" s="224"/>
      <c r="M283" s="224"/>
      <c r="N283" s="224"/>
      <c r="O283" s="224"/>
      <c r="P283" s="224"/>
      <c r="Q283" s="224"/>
      <c r="R283" s="224"/>
      <c r="S283" s="224"/>
      <c r="T283" s="224"/>
      <c r="U283" s="224"/>
      <c r="V283" s="224"/>
      <c r="W283" s="224"/>
      <c r="X283" s="224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148</v>
      </c>
      <c r="AH283" s="214"/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33">
        <v>72</v>
      </c>
      <c r="B284" s="234" t="s">
        <v>448</v>
      </c>
      <c r="C284" s="245" t="s">
        <v>449</v>
      </c>
      <c r="D284" s="235" t="s">
        <v>179</v>
      </c>
      <c r="E284" s="236">
        <v>18</v>
      </c>
      <c r="F284" s="237"/>
      <c r="G284" s="238">
        <f>ROUND(E284*F284,2)</f>
        <v>0</v>
      </c>
      <c r="H284" s="237"/>
      <c r="I284" s="238">
        <f>ROUND(E284*H284,2)</f>
        <v>0</v>
      </c>
      <c r="J284" s="237"/>
      <c r="K284" s="238">
        <f>ROUND(E284*J284,2)</f>
        <v>0</v>
      </c>
      <c r="L284" s="238">
        <v>21</v>
      </c>
      <c r="M284" s="238">
        <f>G284*(1+L284/100)</f>
        <v>0</v>
      </c>
      <c r="N284" s="238">
        <v>0.12959999999999999</v>
      </c>
      <c r="O284" s="238">
        <f>ROUND(E284*N284,2)</f>
        <v>2.33</v>
      </c>
      <c r="P284" s="238">
        <v>0</v>
      </c>
      <c r="Q284" s="238">
        <f>ROUND(E284*P284,2)</f>
        <v>0</v>
      </c>
      <c r="R284" s="238" t="s">
        <v>361</v>
      </c>
      <c r="S284" s="238" t="s">
        <v>160</v>
      </c>
      <c r="T284" s="239" t="s">
        <v>190</v>
      </c>
      <c r="U284" s="224">
        <v>0</v>
      </c>
      <c r="V284" s="224">
        <f>ROUND(E284*U284,2)</f>
        <v>0</v>
      </c>
      <c r="W284" s="224"/>
      <c r="X284" s="224" t="s">
        <v>356</v>
      </c>
      <c r="Y284" s="214"/>
      <c r="Z284" s="214"/>
      <c r="AA284" s="214"/>
      <c r="AB284" s="214"/>
      <c r="AC284" s="214"/>
      <c r="AD284" s="214"/>
      <c r="AE284" s="214"/>
      <c r="AF284" s="214"/>
      <c r="AG284" s="214" t="s">
        <v>357</v>
      </c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21"/>
      <c r="B285" s="222"/>
      <c r="C285" s="261" t="s">
        <v>450</v>
      </c>
      <c r="D285" s="250"/>
      <c r="E285" s="251">
        <v>18</v>
      </c>
      <c r="F285" s="224"/>
      <c r="G285" s="224"/>
      <c r="H285" s="224"/>
      <c r="I285" s="224"/>
      <c r="J285" s="224"/>
      <c r="K285" s="224"/>
      <c r="L285" s="224"/>
      <c r="M285" s="224"/>
      <c r="N285" s="224"/>
      <c r="O285" s="224"/>
      <c r="P285" s="224"/>
      <c r="Q285" s="224"/>
      <c r="R285" s="224"/>
      <c r="S285" s="224"/>
      <c r="T285" s="224"/>
      <c r="U285" s="224"/>
      <c r="V285" s="224"/>
      <c r="W285" s="224"/>
      <c r="X285" s="224"/>
      <c r="Y285" s="214"/>
      <c r="Z285" s="214"/>
      <c r="AA285" s="214"/>
      <c r="AB285" s="214"/>
      <c r="AC285" s="214"/>
      <c r="AD285" s="214"/>
      <c r="AE285" s="214"/>
      <c r="AF285" s="214"/>
      <c r="AG285" s="214" t="s">
        <v>227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21"/>
      <c r="B286" s="222"/>
      <c r="C286" s="258"/>
      <c r="D286" s="241"/>
      <c r="E286" s="241"/>
      <c r="F286" s="241"/>
      <c r="G286" s="241"/>
      <c r="H286" s="224"/>
      <c r="I286" s="224"/>
      <c r="J286" s="224"/>
      <c r="K286" s="224"/>
      <c r="L286" s="224"/>
      <c r="M286" s="224"/>
      <c r="N286" s="224"/>
      <c r="O286" s="224"/>
      <c r="P286" s="224"/>
      <c r="Q286" s="224"/>
      <c r="R286" s="224"/>
      <c r="S286" s="224"/>
      <c r="T286" s="224"/>
      <c r="U286" s="224"/>
      <c r="V286" s="224"/>
      <c r="W286" s="224"/>
      <c r="X286" s="224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148</v>
      </c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33">
        <v>73</v>
      </c>
      <c r="B287" s="234" t="s">
        <v>451</v>
      </c>
      <c r="C287" s="245" t="s">
        <v>452</v>
      </c>
      <c r="D287" s="235" t="s">
        <v>179</v>
      </c>
      <c r="E287" s="236">
        <v>4</v>
      </c>
      <c r="F287" s="237"/>
      <c r="G287" s="238">
        <f>ROUND(E287*F287,2)</f>
        <v>0</v>
      </c>
      <c r="H287" s="237"/>
      <c r="I287" s="238">
        <f>ROUND(E287*H287,2)</f>
        <v>0</v>
      </c>
      <c r="J287" s="237"/>
      <c r="K287" s="238">
        <f>ROUND(E287*J287,2)</f>
        <v>0</v>
      </c>
      <c r="L287" s="238">
        <v>21</v>
      </c>
      <c r="M287" s="238">
        <f>G287*(1+L287/100)</f>
        <v>0</v>
      </c>
      <c r="N287" s="238">
        <v>0.13100000000000001</v>
      </c>
      <c r="O287" s="238">
        <f>ROUND(E287*N287,2)</f>
        <v>0.52</v>
      </c>
      <c r="P287" s="238">
        <v>0</v>
      </c>
      <c r="Q287" s="238">
        <f>ROUND(E287*P287,2)</f>
        <v>0</v>
      </c>
      <c r="R287" s="238" t="s">
        <v>361</v>
      </c>
      <c r="S287" s="238" t="s">
        <v>160</v>
      </c>
      <c r="T287" s="239" t="s">
        <v>190</v>
      </c>
      <c r="U287" s="224">
        <v>0</v>
      </c>
      <c r="V287" s="224">
        <f>ROUND(E287*U287,2)</f>
        <v>0</v>
      </c>
      <c r="W287" s="224"/>
      <c r="X287" s="224" t="s">
        <v>356</v>
      </c>
      <c r="Y287" s="214"/>
      <c r="Z287" s="214"/>
      <c r="AA287" s="214"/>
      <c r="AB287" s="214"/>
      <c r="AC287" s="214"/>
      <c r="AD287" s="214"/>
      <c r="AE287" s="214"/>
      <c r="AF287" s="214"/>
      <c r="AG287" s="214" t="s">
        <v>362</v>
      </c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21"/>
      <c r="B288" s="222"/>
      <c r="C288" s="261" t="s">
        <v>453</v>
      </c>
      <c r="D288" s="250"/>
      <c r="E288" s="251">
        <v>4</v>
      </c>
      <c r="F288" s="224"/>
      <c r="G288" s="224"/>
      <c r="H288" s="224"/>
      <c r="I288" s="224"/>
      <c r="J288" s="224"/>
      <c r="K288" s="224"/>
      <c r="L288" s="224"/>
      <c r="M288" s="224"/>
      <c r="N288" s="224"/>
      <c r="O288" s="224"/>
      <c r="P288" s="224"/>
      <c r="Q288" s="224"/>
      <c r="R288" s="224"/>
      <c r="S288" s="224"/>
      <c r="T288" s="224"/>
      <c r="U288" s="224"/>
      <c r="V288" s="224"/>
      <c r="W288" s="224"/>
      <c r="X288" s="224"/>
      <c r="Y288" s="214"/>
      <c r="Z288" s="214"/>
      <c r="AA288" s="214"/>
      <c r="AB288" s="214"/>
      <c r="AC288" s="214"/>
      <c r="AD288" s="214"/>
      <c r="AE288" s="214"/>
      <c r="AF288" s="214"/>
      <c r="AG288" s="214" t="s">
        <v>227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21"/>
      <c r="B289" s="222"/>
      <c r="C289" s="258"/>
      <c r="D289" s="241"/>
      <c r="E289" s="241"/>
      <c r="F289" s="241"/>
      <c r="G289" s="241"/>
      <c r="H289" s="224"/>
      <c r="I289" s="224"/>
      <c r="J289" s="224"/>
      <c r="K289" s="224"/>
      <c r="L289" s="224"/>
      <c r="M289" s="224"/>
      <c r="N289" s="224"/>
      <c r="O289" s="224"/>
      <c r="P289" s="224"/>
      <c r="Q289" s="224"/>
      <c r="R289" s="224"/>
      <c r="S289" s="224"/>
      <c r="T289" s="224"/>
      <c r="U289" s="224"/>
      <c r="V289" s="224"/>
      <c r="W289" s="224"/>
      <c r="X289" s="224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148</v>
      </c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x14ac:dyDescent="0.2">
      <c r="A290" s="227" t="s">
        <v>139</v>
      </c>
      <c r="B290" s="228" t="s">
        <v>81</v>
      </c>
      <c r="C290" s="244" t="s">
        <v>82</v>
      </c>
      <c r="D290" s="229"/>
      <c r="E290" s="230"/>
      <c r="F290" s="231"/>
      <c r="G290" s="231">
        <f>SUMIF(AG291:AG293,"&lt;&gt;NOR",G291:G293)</f>
        <v>0</v>
      </c>
      <c r="H290" s="231"/>
      <c r="I290" s="231">
        <f>SUM(I291:I293)</f>
        <v>0</v>
      </c>
      <c r="J290" s="231"/>
      <c r="K290" s="231">
        <f>SUM(K291:K293)</f>
        <v>0</v>
      </c>
      <c r="L290" s="231"/>
      <c r="M290" s="231">
        <f>SUM(M291:M293)</f>
        <v>0</v>
      </c>
      <c r="N290" s="231"/>
      <c r="O290" s="231">
        <f>SUM(O291:O293)</f>
        <v>0.26</v>
      </c>
      <c r="P290" s="231"/>
      <c r="Q290" s="231">
        <f>SUM(Q291:Q293)</f>
        <v>0</v>
      </c>
      <c r="R290" s="231"/>
      <c r="S290" s="231"/>
      <c r="T290" s="232"/>
      <c r="U290" s="226"/>
      <c r="V290" s="226">
        <f>SUM(V291:V293)</f>
        <v>2.7</v>
      </c>
      <c r="W290" s="226"/>
      <c r="X290" s="226"/>
      <c r="AG290" t="s">
        <v>140</v>
      </c>
    </row>
    <row r="291" spans="1:60" ht="22.5" outlineLevel="1" x14ac:dyDescent="0.2">
      <c r="A291" s="233">
        <v>74</v>
      </c>
      <c r="B291" s="234" t="s">
        <v>454</v>
      </c>
      <c r="C291" s="245" t="s">
        <v>455</v>
      </c>
      <c r="D291" s="235" t="s">
        <v>179</v>
      </c>
      <c r="E291" s="236">
        <v>6.75</v>
      </c>
      <c r="F291" s="237"/>
      <c r="G291" s="238">
        <f>ROUND(E291*F291,2)</f>
        <v>0</v>
      </c>
      <c r="H291" s="237"/>
      <c r="I291" s="238">
        <f>ROUND(E291*H291,2)</f>
        <v>0</v>
      </c>
      <c r="J291" s="237"/>
      <c r="K291" s="238">
        <f>ROUND(E291*J291,2)</f>
        <v>0</v>
      </c>
      <c r="L291" s="238">
        <v>21</v>
      </c>
      <c r="M291" s="238">
        <f>G291*(1+L291/100)</f>
        <v>0</v>
      </c>
      <c r="N291" s="238">
        <v>3.9210000000000002E-2</v>
      </c>
      <c r="O291" s="238">
        <f>ROUND(E291*N291,2)</f>
        <v>0.26</v>
      </c>
      <c r="P291" s="238">
        <v>0</v>
      </c>
      <c r="Q291" s="238">
        <f>ROUND(E291*P291,2)</f>
        <v>0</v>
      </c>
      <c r="R291" s="238" t="s">
        <v>380</v>
      </c>
      <c r="S291" s="238" t="s">
        <v>160</v>
      </c>
      <c r="T291" s="239" t="s">
        <v>190</v>
      </c>
      <c r="U291" s="224">
        <v>0.4</v>
      </c>
      <c r="V291" s="224">
        <f>ROUND(E291*U291,2)</f>
        <v>2.7</v>
      </c>
      <c r="W291" s="224"/>
      <c r="X291" s="224" t="s">
        <v>146</v>
      </c>
      <c r="Y291" s="214"/>
      <c r="Z291" s="214"/>
      <c r="AA291" s="214"/>
      <c r="AB291" s="214"/>
      <c r="AC291" s="214"/>
      <c r="AD291" s="214"/>
      <c r="AE291" s="214"/>
      <c r="AF291" s="214"/>
      <c r="AG291" s="214" t="s">
        <v>147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21"/>
      <c r="B292" s="222"/>
      <c r="C292" s="261" t="s">
        <v>456</v>
      </c>
      <c r="D292" s="250"/>
      <c r="E292" s="251">
        <v>6.75</v>
      </c>
      <c r="F292" s="224"/>
      <c r="G292" s="224"/>
      <c r="H292" s="224"/>
      <c r="I292" s="224"/>
      <c r="J292" s="224"/>
      <c r="K292" s="224"/>
      <c r="L292" s="224"/>
      <c r="M292" s="224"/>
      <c r="N292" s="224"/>
      <c r="O292" s="224"/>
      <c r="P292" s="224"/>
      <c r="Q292" s="224"/>
      <c r="R292" s="224"/>
      <c r="S292" s="224"/>
      <c r="T292" s="224"/>
      <c r="U292" s="224"/>
      <c r="V292" s="224"/>
      <c r="W292" s="224"/>
      <c r="X292" s="224"/>
      <c r="Y292" s="214"/>
      <c r="Z292" s="214"/>
      <c r="AA292" s="214"/>
      <c r="AB292" s="214"/>
      <c r="AC292" s="214"/>
      <c r="AD292" s="214"/>
      <c r="AE292" s="214"/>
      <c r="AF292" s="214"/>
      <c r="AG292" s="214" t="s">
        <v>227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21"/>
      <c r="B293" s="222"/>
      <c r="C293" s="258"/>
      <c r="D293" s="241"/>
      <c r="E293" s="241"/>
      <c r="F293" s="241"/>
      <c r="G293" s="241"/>
      <c r="H293" s="224"/>
      <c r="I293" s="224"/>
      <c r="J293" s="224"/>
      <c r="K293" s="224"/>
      <c r="L293" s="224"/>
      <c r="M293" s="224"/>
      <c r="N293" s="224"/>
      <c r="O293" s="224"/>
      <c r="P293" s="224"/>
      <c r="Q293" s="224"/>
      <c r="R293" s="224"/>
      <c r="S293" s="224"/>
      <c r="T293" s="224"/>
      <c r="U293" s="224"/>
      <c r="V293" s="224"/>
      <c r="W293" s="224"/>
      <c r="X293" s="224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148</v>
      </c>
      <c r="AH293" s="214"/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x14ac:dyDescent="0.2">
      <c r="A294" s="227" t="s">
        <v>139</v>
      </c>
      <c r="B294" s="228" t="s">
        <v>83</v>
      </c>
      <c r="C294" s="244" t="s">
        <v>84</v>
      </c>
      <c r="D294" s="229"/>
      <c r="E294" s="230"/>
      <c r="F294" s="231"/>
      <c r="G294" s="231">
        <f>SUMIF(AG295:AG306,"&lt;&gt;NOR",G295:G306)</f>
        <v>0</v>
      </c>
      <c r="H294" s="231"/>
      <c r="I294" s="231">
        <f>SUM(I295:I306)</f>
        <v>0</v>
      </c>
      <c r="J294" s="231"/>
      <c r="K294" s="231">
        <f>SUM(K295:K306)</f>
        <v>0</v>
      </c>
      <c r="L294" s="231"/>
      <c r="M294" s="231">
        <f>SUM(M295:M306)</f>
        <v>0</v>
      </c>
      <c r="N294" s="231"/>
      <c r="O294" s="231">
        <f>SUM(O295:O306)</f>
        <v>0.42000000000000004</v>
      </c>
      <c r="P294" s="231"/>
      <c r="Q294" s="231">
        <f>SUM(Q295:Q306)</f>
        <v>0</v>
      </c>
      <c r="R294" s="231"/>
      <c r="S294" s="231"/>
      <c r="T294" s="232"/>
      <c r="U294" s="226"/>
      <c r="V294" s="226">
        <f>SUM(V295:V306)</f>
        <v>27</v>
      </c>
      <c r="W294" s="226"/>
      <c r="X294" s="226"/>
      <c r="AG294" t="s">
        <v>140</v>
      </c>
    </row>
    <row r="295" spans="1:60" outlineLevel="1" x14ac:dyDescent="0.2">
      <c r="A295" s="233">
        <v>75</v>
      </c>
      <c r="B295" s="234" t="s">
        <v>457</v>
      </c>
      <c r="C295" s="245" t="s">
        <v>458</v>
      </c>
      <c r="D295" s="235" t="s">
        <v>196</v>
      </c>
      <c r="E295" s="236">
        <v>3</v>
      </c>
      <c r="F295" s="237"/>
      <c r="G295" s="238">
        <f>ROUND(E295*F295,2)</f>
        <v>0</v>
      </c>
      <c r="H295" s="237"/>
      <c r="I295" s="238">
        <f>ROUND(E295*H295,2)</f>
        <v>0</v>
      </c>
      <c r="J295" s="237"/>
      <c r="K295" s="238">
        <f>ROUND(E295*J295,2)</f>
        <v>0</v>
      </c>
      <c r="L295" s="238">
        <v>21</v>
      </c>
      <c r="M295" s="238">
        <f>G295*(1+L295/100)</f>
        <v>0</v>
      </c>
      <c r="N295" s="238">
        <v>7.0200000000000002E-3</v>
      </c>
      <c r="O295" s="238">
        <f>ROUND(E295*N295,2)</f>
        <v>0.02</v>
      </c>
      <c r="P295" s="238">
        <v>0</v>
      </c>
      <c r="Q295" s="238">
        <f>ROUND(E295*P295,2)</f>
        <v>0</v>
      </c>
      <c r="R295" s="238" t="s">
        <v>416</v>
      </c>
      <c r="S295" s="238" t="s">
        <v>160</v>
      </c>
      <c r="T295" s="239" t="s">
        <v>190</v>
      </c>
      <c r="U295" s="224">
        <v>1.0900000000000001</v>
      </c>
      <c r="V295" s="224">
        <f>ROUND(E295*U295,2)</f>
        <v>3.27</v>
      </c>
      <c r="W295" s="224"/>
      <c r="X295" s="224" t="s">
        <v>146</v>
      </c>
      <c r="Y295" s="214"/>
      <c r="Z295" s="214"/>
      <c r="AA295" s="214"/>
      <c r="AB295" s="214"/>
      <c r="AC295" s="214"/>
      <c r="AD295" s="214"/>
      <c r="AE295" s="214"/>
      <c r="AF295" s="214"/>
      <c r="AG295" s="214" t="s">
        <v>147</v>
      </c>
      <c r="AH295" s="214"/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21"/>
      <c r="B296" s="222"/>
      <c r="C296" s="246"/>
      <c r="D296" s="242"/>
      <c r="E296" s="242"/>
      <c r="F296" s="242"/>
      <c r="G296" s="242"/>
      <c r="H296" s="224"/>
      <c r="I296" s="224"/>
      <c r="J296" s="224"/>
      <c r="K296" s="224"/>
      <c r="L296" s="224"/>
      <c r="M296" s="224"/>
      <c r="N296" s="224"/>
      <c r="O296" s="224"/>
      <c r="P296" s="224"/>
      <c r="Q296" s="224"/>
      <c r="R296" s="224"/>
      <c r="S296" s="224"/>
      <c r="T296" s="224"/>
      <c r="U296" s="224"/>
      <c r="V296" s="224"/>
      <c r="W296" s="224"/>
      <c r="X296" s="224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148</v>
      </c>
      <c r="AH296" s="214"/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33">
        <v>76</v>
      </c>
      <c r="B297" s="234" t="s">
        <v>459</v>
      </c>
      <c r="C297" s="245" t="s">
        <v>460</v>
      </c>
      <c r="D297" s="235" t="s">
        <v>196</v>
      </c>
      <c r="E297" s="236">
        <v>2</v>
      </c>
      <c r="F297" s="237"/>
      <c r="G297" s="238">
        <f>ROUND(E297*F297,2)</f>
        <v>0</v>
      </c>
      <c r="H297" s="237"/>
      <c r="I297" s="238">
        <f>ROUND(E297*H297,2)</f>
        <v>0</v>
      </c>
      <c r="J297" s="237"/>
      <c r="K297" s="238">
        <f>ROUND(E297*J297,2)</f>
        <v>0</v>
      </c>
      <c r="L297" s="238">
        <v>21</v>
      </c>
      <c r="M297" s="238">
        <f>G297*(1+L297/100)</f>
        <v>0</v>
      </c>
      <c r="N297" s="238">
        <v>0.12303</v>
      </c>
      <c r="O297" s="238">
        <f>ROUND(E297*N297,2)</f>
        <v>0.25</v>
      </c>
      <c r="P297" s="238">
        <v>0</v>
      </c>
      <c r="Q297" s="238">
        <f>ROUND(E297*P297,2)</f>
        <v>0</v>
      </c>
      <c r="R297" s="238" t="s">
        <v>416</v>
      </c>
      <c r="S297" s="238" t="s">
        <v>160</v>
      </c>
      <c r="T297" s="239" t="s">
        <v>190</v>
      </c>
      <c r="U297" s="224">
        <v>0.86299999999999999</v>
      </c>
      <c r="V297" s="224">
        <f>ROUND(E297*U297,2)</f>
        <v>1.73</v>
      </c>
      <c r="W297" s="224"/>
      <c r="X297" s="224" t="s">
        <v>146</v>
      </c>
      <c r="Y297" s="214"/>
      <c r="Z297" s="214"/>
      <c r="AA297" s="214"/>
      <c r="AB297" s="214"/>
      <c r="AC297" s="214"/>
      <c r="AD297" s="214"/>
      <c r="AE297" s="214"/>
      <c r="AF297" s="214"/>
      <c r="AG297" s="214" t="s">
        <v>191</v>
      </c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21"/>
      <c r="B298" s="222"/>
      <c r="C298" s="257" t="s">
        <v>461</v>
      </c>
      <c r="D298" s="253"/>
      <c r="E298" s="253"/>
      <c r="F298" s="253"/>
      <c r="G298" s="253"/>
      <c r="H298" s="224"/>
      <c r="I298" s="224"/>
      <c r="J298" s="224"/>
      <c r="K298" s="224"/>
      <c r="L298" s="224"/>
      <c r="M298" s="224"/>
      <c r="N298" s="224"/>
      <c r="O298" s="224"/>
      <c r="P298" s="224"/>
      <c r="Q298" s="224"/>
      <c r="R298" s="224"/>
      <c r="S298" s="224"/>
      <c r="T298" s="224"/>
      <c r="U298" s="224"/>
      <c r="V298" s="224"/>
      <c r="W298" s="224"/>
      <c r="X298" s="224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193</v>
      </c>
      <c r="AH298" s="214"/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21"/>
      <c r="B299" s="222"/>
      <c r="C299" s="258"/>
      <c r="D299" s="241"/>
      <c r="E299" s="241"/>
      <c r="F299" s="241"/>
      <c r="G299" s="241"/>
      <c r="H299" s="224"/>
      <c r="I299" s="224"/>
      <c r="J299" s="224"/>
      <c r="K299" s="224"/>
      <c r="L299" s="224"/>
      <c r="M299" s="224"/>
      <c r="N299" s="224"/>
      <c r="O299" s="224"/>
      <c r="P299" s="224"/>
      <c r="Q299" s="224"/>
      <c r="R299" s="224"/>
      <c r="S299" s="224"/>
      <c r="T299" s="224"/>
      <c r="U299" s="224"/>
      <c r="V299" s="224"/>
      <c r="W299" s="224"/>
      <c r="X299" s="224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148</v>
      </c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33">
        <v>77</v>
      </c>
      <c r="B300" s="234" t="s">
        <v>462</v>
      </c>
      <c r="C300" s="245" t="s">
        <v>463</v>
      </c>
      <c r="D300" s="235" t="s">
        <v>237</v>
      </c>
      <c r="E300" s="236">
        <v>846</v>
      </c>
      <c r="F300" s="237"/>
      <c r="G300" s="238">
        <f>ROUND(E300*F300,2)</f>
        <v>0</v>
      </c>
      <c r="H300" s="237"/>
      <c r="I300" s="238">
        <f>ROUND(E300*H300,2)</f>
        <v>0</v>
      </c>
      <c r="J300" s="237"/>
      <c r="K300" s="238">
        <f>ROUND(E300*J300,2)</f>
        <v>0</v>
      </c>
      <c r="L300" s="238">
        <v>21</v>
      </c>
      <c r="M300" s="238">
        <f>G300*(1+L300/100)</f>
        <v>0</v>
      </c>
      <c r="N300" s="238">
        <v>0</v>
      </c>
      <c r="O300" s="238">
        <f>ROUND(E300*N300,2)</f>
        <v>0</v>
      </c>
      <c r="P300" s="238">
        <v>0</v>
      </c>
      <c r="Q300" s="238">
        <f>ROUND(E300*P300,2)</f>
        <v>0</v>
      </c>
      <c r="R300" s="238" t="s">
        <v>416</v>
      </c>
      <c r="S300" s="238" t="s">
        <v>160</v>
      </c>
      <c r="T300" s="239" t="s">
        <v>190</v>
      </c>
      <c r="U300" s="224">
        <v>2.5999999999999999E-2</v>
      </c>
      <c r="V300" s="224">
        <f>ROUND(E300*U300,2)</f>
        <v>22</v>
      </c>
      <c r="W300" s="224"/>
      <c r="X300" s="224" t="s">
        <v>146</v>
      </c>
      <c r="Y300" s="214"/>
      <c r="Z300" s="214"/>
      <c r="AA300" s="214"/>
      <c r="AB300" s="214"/>
      <c r="AC300" s="214"/>
      <c r="AD300" s="214"/>
      <c r="AE300" s="214"/>
      <c r="AF300" s="214"/>
      <c r="AG300" s="214" t="s">
        <v>191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21"/>
      <c r="B301" s="222"/>
      <c r="C301" s="261" t="s">
        <v>464</v>
      </c>
      <c r="D301" s="250"/>
      <c r="E301" s="251">
        <v>846</v>
      </c>
      <c r="F301" s="224"/>
      <c r="G301" s="224"/>
      <c r="H301" s="224"/>
      <c r="I301" s="224"/>
      <c r="J301" s="224"/>
      <c r="K301" s="224"/>
      <c r="L301" s="224"/>
      <c r="M301" s="224"/>
      <c r="N301" s="224"/>
      <c r="O301" s="224"/>
      <c r="P301" s="224"/>
      <c r="Q301" s="224"/>
      <c r="R301" s="224"/>
      <c r="S301" s="224"/>
      <c r="T301" s="224"/>
      <c r="U301" s="224"/>
      <c r="V301" s="224"/>
      <c r="W301" s="224"/>
      <c r="X301" s="224"/>
      <c r="Y301" s="214"/>
      <c r="Z301" s="214"/>
      <c r="AA301" s="214"/>
      <c r="AB301" s="214"/>
      <c r="AC301" s="214"/>
      <c r="AD301" s="214"/>
      <c r="AE301" s="214"/>
      <c r="AF301" s="214"/>
      <c r="AG301" s="214" t="s">
        <v>227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21"/>
      <c r="B302" s="222"/>
      <c r="C302" s="258"/>
      <c r="D302" s="241"/>
      <c r="E302" s="241"/>
      <c r="F302" s="241"/>
      <c r="G302" s="241"/>
      <c r="H302" s="224"/>
      <c r="I302" s="224"/>
      <c r="J302" s="224"/>
      <c r="K302" s="224"/>
      <c r="L302" s="224"/>
      <c r="M302" s="224"/>
      <c r="N302" s="224"/>
      <c r="O302" s="224"/>
      <c r="P302" s="224"/>
      <c r="Q302" s="224"/>
      <c r="R302" s="224"/>
      <c r="S302" s="224"/>
      <c r="T302" s="224"/>
      <c r="U302" s="224"/>
      <c r="V302" s="224"/>
      <c r="W302" s="224"/>
      <c r="X302" s="224"/>
      <c r="Y302" s="214"/>
      <c r="Z302" s="214"/>
      <c r="AA302" s="214"/>
      <c r="AB302" s="214"/>
      <c r="AC302" s="214"/>
      <c r="AD302" s="214"/>
      <c r="AE302" s="214"/>
      <c r="AF302" s="214"/>
      <c r="AG302" s="214" t="s">
        <v>148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ht="22.5" outlineLevel="1" x14ac:dyDescent="0.2">
      <c r="A303" s="233">
        <v>78</v>
      </c>
      <c r="B303" s="234" t="s">
        <v>465</v>
      </c>
      <c r="C303" s="245" t="s">
        <v>466</v>
      </c>
      <c r="D303" s="235" t="s">
        <v>196</v>
      </c>
      <c r="E303" s="236">
        <v>3</v>
      </c>
      <c r="F303" s="237"/>
      <c r="G303" s="238">
        <f>ROUND(E303*F303,2)</f>
        <v>0</v>
      </c>
      <c r="H303" s="237"/>
      <c r="I303" s="238">
        <f>ROUND(E303*H303,2)</f>
        <v>0</v>
      </c>
      <c r="J303" s="237"/>
      <c r="K303" s="238">
        <f>ROUND(E303*J303,2)</f>
        <v>0</v>
      </c>
      <c r="L303" s="238">
        <v>21</v>
      </c>
      <c r="M303" s="238">
        <f>G303*(1+L303/100)</f>
        <v>0</v>
      </c>
      <c r="N303" s="238">
        <v>4.5999999999999999E-2</v>
      </c>
      <c r="O303" s="238">
        <f>ROUND(E303*N303,2)</f>
        <v>0.14000000000000001</v>
      </c>
      <c r="P303" s="238">
        <v>0</v>
      </c>
      <c r="Q303" s="238">
        <f>ROUND(E303*P303,2)</f>
        <v>0</v>
      </c>
      <c r="R303" s="238" t="s">
        <v>361</v>
      </c>
      <c r="S303" s="238" t="s">
        <v>160</v>
      </c>
      <c r="T303" s="239" t="s">
        <v>190</v>
      </c>
      <c r="U303" s="224">
        <v>0</v>
      </c>
      <c r="V303" s="224">
        <f>ROUND(E303*U303,2)</f>
        <v>0</v>
      </c>
      <c r="W303" s="224"/>
      <c r="X303" s="224" t="s">
        <v>356</v>
      </c>
      <c r="Y303" s="214"/>
      <c r="Z303" s="214"/>
      <c r="AA303" s="214"/>
      <c r="AB303" s="214"/>
      <c r="AC303" s="214"/>
      <c r="AD303" s="214"/>
      <c r="AE303" s="214"/>
      <c r="AF303" s="214"/>
      <c r="AG303" s="214" t="s">
        <v>362</v>
      </c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21"/>
      <c r="B304" s="222"/>
      <c r="C304" s="246"/>
      <c r="D304" s="242"/>
      <c r="E304" s="242"/>
      <c r="F304" s="242"/>
      <c r="G304" s="242"/>
      <c r="H304" s="224"/>
      <c r="I304" s="224"/>
      <c r="J304" s="224"/>
      <c r="K304" s="224"/>
      <c r="L304" s="224"/>
      <c r="M304" s="224"/>
      <c r="N304" s="224"/>
      <c r="O304" s="224"/>
      <c r="P304" s="224"/>
      <c r="Q304" s="224"/>
      <c r="R304" s="224"/>
      <c r="S304" s="224"/>
      <c r="T304" s="224"/>
      <c r="U304" s="224"/>
      <c r="V304" s="224"/>
      <c r="W304" s="224"/>
      <c r="X304" s="224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148</v>
      </c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ht="22.5" outlineLevel="1" x14ac:dyDescent="0.2">
      <c r="A305" s="233">
        <v>79</v>
      </c>
      <c r="B305" s="234" t="s">
        <v>467</v>
      </c>
      <c r="C305" s="245" t="s">
        <v>468</v>
      </c>
      <c r="D305" s="235" t="s">
        <v>196</v>
      </c>
      <c r="E305" s="236">
        <v>2</v>
      </c>
      <c r="F305" s="237"/>
      <c r="G305" s="238">
        <f>ROUND(E305*F305,2)</f>
        <v>0</v>
      </c>
      <c r="H305" s="237"/>
      <c r="I305" s="238">
        <f>ROUND(E305*H305,2)</f>
        <v>0</v>
      </c>
      <c r="J305" s="237"/>
      <c r="K305" s="238">
        <f>ROUND(E305*J305,2)</f>
        <v>0</v>
      </c>
      <c r="L305" s="238">
        <v>21</v>
      </c>
      <c r="M305" s="238">
        <f>G305*(1+L305/100)</f>
        <v>0</v>
      </c>
      <c r="N305" s="238">
        <v>2.8E-3</v>
      </c>
      <c r="O305" s="238">
        <f>ROUND(E305*N305,2)</f>
        <v>0.01</v>
      </c>
      <c r="P305" s="238">
        <v>0</v>
      </c>
      <c r="Q305" s="238">
        <f>ROUND(E305*P305,2)</f>
        <v>0</v>
      </c>
      <c r="R305" s="238" t="s">
        <v>361</v>
      </c>
      <c r="S305" s="238" t="s">
        <v>160</v>
      </c>
      <c r="T305" s="239" t="s">
        <v>190</v>
      </c>
      <c r="U305" s="224">
        <v>0</v>
      </c>
      <c r="V305" s="224">
        <f>ROUND(E305*U305,2)</f>
        <v>0</v>
      </c>
      <c r="W305" s="224"/>
      <c r="X305" s="224" t="s">
        <v>356</v>
      </c>
      <c r="Y305" s="214"/>
      <c r="Z305" s="214"/>
      <c r="AA305" s="214"/>
      <c r="AB305" s="214"/>
      <c r="AC305" s="214"/>
      <c r="AD305" s="214"/>
      <c r="AE305" s="214"/>
      <c r="AF305" s="214"/>
      <c r="AG305" s="214" t="s">
        <v>357</v>
      </c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21"/>
      <c r="B306" s="222"/>
      <c r="C306" s="246"/>
      <c r="D306" s="242"/>
      <c r="E306" s="242"/>
      <c r="F306" s="242"/>
      <c r="G306" s="242"/>
      <c r="H306" s="224"/>
      <c r="I306" s="224"/>
      <c r="J306" s="224"/>
      <c r="K306" s="224"/>
      <c r="L306" s="224"/>
      <c r="M306" s="224"/>
      <c r="N306" s="224"/>
      <c r="O306" s="224"/>
      <c r="P306" s="224"/>
      <c r="Q306" s="224"/>
      <c r="R306" s="224"/>
      <c r="S306" s="224"/>
      <c r="T306" s="224"/>
      <c r="U306" s="224"/>
      <c r="V306" s="224"/>
      <c r="W306" s="224"/>
      <c r="X306" s="224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148</v>
      </c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x14ac:dyDescent="0.2">
      <c r="A307" s="227" t="s">
        <v>139</v>
      </c>
      <c r="B307" s="228" t="s">
        <v>85</v>
      </c>
      <c r="C307" s="244" t="s">
        <v>86</v>
      </c>
      <c r="D307" s="229"/>
      <c r="E307" s="230"/>
      <c r="F307" s="231"/>
      <c r="G307" s="231">
        <f>SUMIF(AG308:AG320,"&lt;&gt;NOR",G308:G320)</f>
        <v>0</v>
      </c>
      <c r="H307" s="231"/>
      <c r="I307" s="231">
        <f>SUM(I308:I320)</f>
        <v>0</v>
      </c>
      <c r="J307" s="231"/>
      <c r="K307" s="231">
        <f>SUM(K308:K320)</f>
        <v>0</v>
      </c>
      <c r="L307" s="231"/>
      <c r="M307" s="231">
        <f>SUM(M308:M320)</f>
        <v>0</v>
      </c>
      <c r="N307" s="231"/>
      <c r="O307" s="231">
        <f>SUM(O308:O320)</f>
        <v>3.57</v>
      </c>
      <c r="P307" s="231"/>
      <c r="Q307" s="231">
        <f>SUM(Q308:Q320)</f>
        <v>0</v>
      </c>
      <c r="R307" s="231"/>
      <c r="S307" s="231"/>
      <c r="T307" s="232"/>
      <c r="U307" s="226"/>
      <c r="V307" s="226">
        <f>SUM(V308:V320)</f>
        <v>28.310000000000002</v>
      </c>
      <c r="W307" s="226"/>
      <c r="X307" s="226"/>
      <c r="AG307" t="s">
        <v>140</v>
      </c>
    </row>
    <row r="308" spans="1:60" ht="22.5" outlineLevel="1" x14ac:dyDescent="0.2">
      <c r="A308" s="233">
        <v>80</v>
      </c>
      <c r="B308" s="234" t="s">
        <v>469</v>
      </c>
      <c r="C308" s="245" t="s">
        <v>470</v>
      </c>
      <c r="D308" s="235" t="s">
        <v>237</v>
      </c>
      <c r="E308" s="236">
        <v>19</v>
      </c>
      <c r="F308" s="237"/>
      <c r="G308" s="238">
        <f>ROUND(E308*F308,2)</f>
        <v>0</v>
      </c>
      <c r="H308" s="237"/>
      <c r="I308" s="238">
        <f>ROUND(E308*H308,2)</f>
        <v>0</v>
      </c>
      <c r="J308" s="237"/>
      <c r="K308" s="238">
        <f>ROUND(E308*J308,2)</f>
        <v>0</v>
      </c>
      <c r="L308" s="238">
        <v>21</v>
      </c>
      <c r="M308" s="238">
        <f>G308*(1+L308/100)</f>
        <v>0</v>
      </c>
      <c r="N308" s="238">
        <v>0.188</v>
      </c>
      <c r="O308" s="238">
        <f>ROUND(E308*N308,2)</f>
        <v>3.57</v>
      </c>
      <c r="P308" s="238">
        <v>0</v>
      </c>
      <c r="Q308" s="238">
        <f>ROUND(E308*P308,2)</f>
        <v>0</v>
      </c>
      <c r="R308" s="238" t="s">
        <v>220</v>
      </c>
      <c r="S308" s="238" t="s">
        <v>160</v>
      </c>
      <c r="T308" s="239" t="s">
        <v>190</v>
      </c>
      <c r="U308" s="224">
        <v>0.27</v>
      </c>
      <c r="V308" s="224">
        <f>ROUND(E308*U308,2)</f>
        <v>5.13</v>
      </c>
      <c r="W308" s="224"/>
      <c r="X308" s="224" t="s">
        <v>146</v>
      </c>
      <c r="Y308" s="214"/>
      <c r="Z308" s="214"/>
      <c r="AA308" s="214"/>
      <c r="AB308" s="214"/>
      <c r="AC308" s="214"/>
      <c r="AD308" s="214"/>
      <c r="AE308" s="214"/>
      <c r="AF308" s="214"/>
      <c r="AG308" s="214" t="s">
        <v>147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21"/>
      <c r="B309" s="222"/>
      <c r="C309" s="257" t="s">
        <v>471</v>
      </c>
      <c r="D309" s="253"/>
      <c r="E309" s="253"/>
      <c r="F309" s="253"/>
      <c r="G309" s="253"/>
      <c r="H309" s="224"/>
      <c r="I309" s="224"/>
      <c r="J309" s="224"/>
      <c r="K309" s="224"/>
      <c r="L309" s="224"/>
      <c r="M309" s="224"/>
      <c r="N309" s="224"/>
      <c r="O309" s="224"/>
      <c r="P309" s="224"/>
      <c r="Q309" s="224"/>
      <c r="R309" s="224"/>
      <c r="S309" s="224"/>
      <c r="T309" s="224"/>
      <c r="U309" s="224"/>
      <c r="V309" s="224"/>
      <c r="W309" s="224"/>
      <c r="X309" s="224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193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21"/>
      <c r="B310" s="222"/>
      <c r="C310" s="258"/>
      <c r="D310" s="241"/>
      <c r="E310" s="241"/>
      <c r="F310" s="241"/>
      <c r="G310" s="241"/>
      <c r="H310" s="224"/>
      <c r="I310" s="224"/>
      <c r="J310" s="224"/>
      <c r="K310" s="224"/>
      <c r="L310" s="224"/>
      <c r="M310" s="224"/>
      <c r="N310" s="224"/>
      <c r="O310" s="224"/>
      <c r="P310" s="224"/>
      <c r="Q310" s="224"/>
      <c r="R310" s="224"/>
      <c r="S310" s="224"/>
      <c r="T310" s="224"/>
      <c r="U310" s="224"/>
      <c r="V310" s="224"/>
      <c r="W310" s="224"/>
      <c r="X310" s="224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148</v>
      </c>
      <c r="AH310" s="214"/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33">
        <v>81</v>
      </c>
      <c r="B311" s="234" t="s">
        <v>472</v>
      </c>
      <c r="C311" s="245" t="s">
        <v>473</v>
      </c>
      <c r="D311" s="235" t="s">
        <v>237</v>
      </c>
      <c r="E311" s="236">
        <v>95</v>
      </c>
      <c r="F311" s="237"/>
      <c r="G311" s="238">
        <f>ROUND(E311*F311,2)</f>
        <v>0</v>
      </c>
      <c r="H311" s="237"/>
      <c r="I311" s="238">
        <f>ROUND(E311*H311,2)</f>
        <v>0</v>
      </c>
      <c r="J311" s="237"/>
      <c r="K311" s="238">
        <f>ROUND(E311*J311,2)</f>
        <v>0</v>
      </c>
      <c r="L311" s="238">
        <v>21</v>
      </c>
      <c r="M311" s="238">
        <f>G311*(1+L311/100)</f>
        <v>0</v>
      </c>
      <c r="N311" s="238">
        <v>0</v>
      </c>
      <c r="O311" s="238">
        <f>ROUND(E311*N311,2)</f>
        <v>0</v>
      </c>
      <c r="P311" s="238">
        <v>0</v>
      </c>
      <c r="Q311" s="238">
        <f>ROUND(E311*P311,2)</f>
        <v>0</v>
      </c>
      <c r="R311" s="238" t="s">
        <v>220</v>
      </c>
      <c r="S311" s="238" t="s">
        <v>160</v>
      </c>
      <c r="T311" s="239" t="s">
        <v>190</v>
      </c>
      <c r="U311" s="224">
        <v>0.04</v>
      </c>
      <c r="V311" s="224">
        <f>ROUND(E311*U311,2)</f>
        <v>3.8</v>
      </c>
      <c r="W311" s="224"/>
      <c r="X311" s="224" t="s">
        <v>146</v>
      </c>
      <c r="Y311" s="214"/>
      <c r="Z311" s="214"/>
      <c r="AA311" s="214"/>
      <c r="AB311" s="214"/>
      <c r="AC311" s="214"/>
      <c r="AD311" s="214"/>
      <c r="AE311" s="214"/>
      <c r="AF311" s="214"/>
      <c r="AG311" s="214" t="s">
        <v>147</v>
      </c>
      <c r="AH311" s="214"/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21"/>
      <c r="B312" s="222"/>
      <c r="C312" s="257" t="s">
        <v>474</v>
      </c>
      <c r="D312" s="253"/>
      <c r="E312" s="253"/>
      <c r="F312" s="253"/>
      <c r="G312" s="253"/>
      <c r="H312" s="224"/>
      <c r="I312" s="224"/>
      <c r="J312" s="224"/>
      <c r="K312" s="224"/>
      <c r="L312" s="224"/>
      <c r="M312" s="224"/>
      <c r="N312" s="224"/>
      <c r="O312" s="224"/>
      <c r="P312" s="224"/>
      <c r="Q312" s="224"/>
      <c r="R312" s="224"/>
      <c r="S312" s="224"/>
      <c r="T312" s="224"/>
      <c r="U312" s="224"/>
      <c r="V312" s="224"/>
      <c r="W312" s="224"/>
      <c r="X312" s="224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193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21"/>
      <c r="B313" s="222"/>
      <c r="C313" s="258"/>
      <c r="D313" s="241"/>
      <c r="E313" s="241"/>
      <c r="F313" s="241"/>
      <c r="G313" s="241"/>
      <c r="H313" s="224"/>
      <c r="I313" s="224"/>
      <c r="J313" s="224"/>
      <c r="K313" s="224"/>
      <c r="L313" s="224"/>
      <c r="M313" s="224"/>
      <c r="N313" s="224"/>
      <c r="O313" s="224"/>
      <c r="P313" s="224"/>
      <c r="Q313" s="224"/>
      <c r="R313" s="224"/>
      <c r="S313" s="224"/>
      <c r="T313" s="224"/>
      <c r="U313" s="224"/>
      <c r="V313" s="224"/>
      <c r="W313" s="224"/>
      <c r="X313" s="224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148</v>
      </c>
      <c r="AH313" s="214"/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33">
        <v>82</v>
      </c>
      <c r="B314" s="234" t="s">
        <v>475</v>
      </c>
      <c r="C314" s="245" t="s">
        <v>476</v>
      </c>
      <c r="D314" s="235" t="s">
        <v>237</v>
      </c>
      <c r="E314" s="236">
        <v>95</v>
      </c>
      <c r="F314" s="237"/>
      <c r="G314" s="238">
        <f>ROUND(E314*F314,2)</f>
        <v>0</v>
      </c>
      <c r="H314" s="237"/>
      <c r="I314" s="238">
        <f>ROUND(E314*H314,2)</f>
        <v>0</v>
      </c>
      <c r="J314" s="237"/>
      <c r="K314" s="238">
        <f>ROUND(E314*J314,2)</f>
        <v>0</v>
      </c>
      <c r="L314" s="238">
        <v>21</v>
      </c>
      <c r="M314" s="238">
        <f>G314*(1+L314/100)</f>
        <v>0</v>
      </c>
      <c r="N314" s="238">
        <v>0</v>
      </c>
      <c r="O314" s="238">
        <f>ROUND(E314*N314,2)</f>
        <v>0</v>
      </c>
      <c r="P314" s="238">
        <v>0</v>
      </c>
      <c r="Q314" s="238">
        <f>ROUND(E314*P314,2)</f>
        <v>0</v>
      </c>
      <c r="R314" s="238" t="s">
        <v>220</v>
      </c>
      <c r="S314" s="238" t="s">
        <v>160</v>
      </c>
      <c r="T314" s="239" t="s">
        <v>190</v>
      </c>
      <c r="U314" s="224">
        <v>7.3999999999999996E-2</v>
      </c>
      <c r="V314" s="224">
        <f>ROUND(E314*U314,2)</f>
        <v>7.03</v>
      </c>
      <c r="W314" s="224"/>
      <c r="X314" s="224" t="s">
        <v>146</v>
      </c>
      <c r="Y314" s="214"/>
      <c r="Z314" s="214"/>
      <c r="AA314" s="214"/>
      <c r="AB314" s="214"/>
      <c r="AC314" s="214"/>
      <c r="AD314" s="214"/>
      <c r="AE314" s="214"/>
      <c r="AF314" s="214"/>
      <c r="AG314" s="214" t="s">
        <v>147</v>
      </c>
      <c r="AH314" s="214"/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1" x14ac:dyDescent="0.2">
      <c r="A315" s="221"/>
      <c r="B315" s="222"/>
      <c r="C315" s="257" t="s">
        <v>474</v>
      </c>
      <c r="D315" s="253"/>
      <c r="E315" s="253"/>
      <c r="F315" s="253"/>
      <c r="G315" s="253"/>
      <c r="H315" s="224"/>
      <c r="I315" s="224"/>
      <c r="J315" s="224"/>
      <c r="K315" s="224"/>
      <c r="L315" s="224"/>
      <c r="M315" s="224"/>
      <c r="N315" s="224"/>
      <c r="O315" s="224"/>
      <c r="P315" s="224"/>
      <c r="Q315" s="224"/>
      <c r="R315" s="224"/>
      <c r="S315" s="224"/>
      <c r="T315" s="224"/>
      <c r="U315" s="224"/>
      <c r="V315" s="224"/>
      <c r="W315" s="224"/>
      <c r="X315" s="224"/>
      <c r="Y315" s="214"/>
      <c r="Z315" s="214"/>
      <c r="AA315" s="214"/>
      <c r="AB315" s="214"/>
      <c r="AC315" s="214"/>
      <c r="AD315" s="214"/>
      <c r="AE315" s="214"/>
      <c r="AF315" s="214"/>
      <c r="AG315" s="214" t="s">
        <v>193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21"/>
      <c r="B316" s="222"/>
      <c r="C316" s="261" t="s">
        <v>477</v>
      </c>
      <c r="D316" s="250"/>
      <c r="E316" s="251">
        <v>95</v>
      </c>
      <c r="F316" s="224"/>
      <c r="G316" s="224"/>
      <c r="H316" s="224"/>
      <c r="I316" s="224"/>
      <c r="J316" s="224"/>
      <c r="K316" s="224"/>
      <c r="L316" s="224"/>
      <c r="M316" s="224"/>
      <c r="N316" s="224"/>
      <c r="O316" s="224"/>
      <c r="P316" s="224"/>
      <c r="Q316" s="224"/>
      <c r="R316" s="224"/>
      <c r="S316" s="224"/>
      <c r="T316" s="224"/>
      <c r="U316" s="224"/>
      <c r="V316" s="224"/>
      <c r="W316" s="224"/>
      <c r="X316" s="224"/>
      <c r="Y316" s="214"/>
      <c r="Z316" s="214"/>
      <c r="AA316" s="214"/>
      <c r="AB316" s="214"/>
      <c r="AC316" s="214"/>
      <c r="AD316" s="214"/>
      <c r="AE316" s="214"/>
      <c r="AF316" s="214"/>
      <c r="AG316" s="214" t="s">
        <v>227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21"/>
      <c r="B317" s="222"/>
      <c r="C317" s="258"/>
      <c r="D317" s="241"/>
      <c r="E317" s="241"/>
      <c r="F317" s="241"/>
      <c r="G317" s="241"/>
      <c r="H317" s="224"/>
      <c r="I317" s="224"/>
      <c r="J317" s="224"/>
      <c r="K317" s="224"/>
      <c r="L317" s="224"/>
      <c r="M317" s="224"/>
      <c r="N317" s="224"/>
      <c r="O317" s="224"/>
      <c r="P317" s="224"/>
      <c r="Q317" s="224"/>
      <c r="R317" s="224"/>
      <c r="S317" s="224"/>
      <c r="T317" s="224"/>
      <c r="U317" s="224"/>
      <c r="V317" s="224"/>
      <c r="W317" s="224"/>
      <c r="X317" s="224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148</v>
      </c>
      <c r="AH317" s="214"/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33">
        <v>83</v>
      </c>
      <c r="B318" s="234" t="s">
        <v>478</v>
      </c>
      <c r="C318" s="245" t="s">
        <v>479</v>
      </c>
      <c r="D318" s="235" t="s">
        <v>237</v>
      </c>
      <c r="E318" s="236">
        <v>95</v>
      </c>
      <c r="F318" s="237"/>
      <c r="G318" s="238">
        <f>ROUND(E318*F318,2)</f>
        <v>0</v>
      </c>
      <c r="H318" s="237"/>
      <c r="I318" s="238">
        <f>ROUND(E318*H318,2)</f>
        <v>0</v>
      </c>
      <c r="J318" s="237"/>
      <c r="K318" s="238">
        <f>ROUND(E318*J318,2)</f>
        <v>0</v>
      </c>
      <c r="L318" s="238">
        <v>21</v>
      </c>
      <c r="M318" s="238">
        <f>G318*(1+L318/100)</f>
        <v>0</v>
      </c>
      <c r="N318" s="238">
        <v>0</v>
      </c>
      <c r="O318" s="238">
        <f>ROUND(E318*N318,2)</f>
        <v>0</v>
      </c>
      <c r="P318" s="238">
        <v>0</v>
      </c>
      <c r="Q318" s="238">
        <f>ROUND(E318*P318,2)</f>
        <v>0</v>
      </c>
      <c r="R318" s="238" t="s">
        <v>220</v>
      </c>
      <c r="S318" s="238" t="s">
        <v>160</v>
      </c>
      <c r="T318" s="239" t="s">
        <v>190</v>
      </c>
      <c r="U318" s="224">
        <v>0.13</v>
      </c>
      <c r="V318" s="224">
        <f>ROUND(E318*U318,2)</f>
        <v>12.35</v>
      </c>
      <c r="W318" s="224"/>
      <c r="X318" s="224" t="s">
        <v>146</v>
      </c>
      <c r="Y318" s="214"/>
      <c r="Z318" s="214"/>
      <c r="AA318" s="214"/>
      <c r="AB318" s="214"/>
      <c r="AC318" s="214"/>
      <c r="AD318" s="214"/>
      <c r="AE318" s="214"/>
      <c r="AF318" s="214"/>
      <c r="AG318" s="214" t="s">
        <v>147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21"/>
      <c r="B319" s="222"/>
      <c r="C319" s="257" t="s">
        <v>474</v>
      </c>
      <c r="D319" s="253"/>
      <c r="E319" s="253"/>
      <c r="F319" s="253"/>
      <c r="G319" s="253"/>
      <c r="H319" s="224"/>
      <c r="I319" s="224"/>
      <c r="J319" s="224"/>
      <c r="K319" s="224"/>
      <c r="L319" s="224"/>
      <c r="M319" s="224"/>
      <c r="N319" s="224"/>
      <c r="O319" s="224"/>
      <c r="P319" s="224"/>
      <c r="Q319" s="224"/>
      <c r="R319" s="224"/>
      <c r="S319" s="224"/>
      <c r="T319" s="224"/>
      <c r="U319" s="224"/>
      <c r="V319" s="224"/>
      <c r="W319" s="224"/>
      <c r="X319" s="224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193</v>
      </c>
      <c r="AH319" s="214"/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21"/>
      <c r="B320" s="222"/>
      <c r="C320" s="258"/>
      <c r="D320" s="241"/>
      <c r="E320" s="241"/>
      <c r="F320" s="241"/>
      <c r="G320" s="241"/>
      <c r="H320" s="224"/>
      <c r="I320" s="224"/>
      <c r="J320" s="224"/>
      <c r="K320" s="224"/>
      <c r="L320" s="224"/>
      <c r="M320" s="224"/>
      <c r="N320" s="224"/>
      <c r="O320" s="224"/>
      <c r="P320" s="224"/>
      <c r="Q320" s="224"/>
      <c r="R320" s="224"/>
      <c r="S320" s="224"/>
      <c r="T320" s="224"/>
      <c r="U320" s="224"/>
      <c r="V320" s="224"/>
      <c r="W320" s="224"/>
      <c r="X320" s="224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148</v>
      </c>
      <c r="AH320" s="214"/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x14ac:dyDescent="0.2">
      <c r="A321" s="227" t="s">
        <v>139</v>
      </c>
      <c r="B321" s="228" t="s">
        <v>87</v>
      </c>
      <c r="C321" s="244" t="s">
        <v>88</v>
      </c>
      <c r="D321" s="229"/>
      <c r="E321" s="230"/>
      <c r="F321" s="231"/>
      <c r="G321" s="231">
        <f>SUMIF(AG322:AG345,"&lt;&gt;NOR",G322:G345)</f>
        <v>0</v>
      </c>
      <c r="H321" s="231"/>
      <c r="I321" s="231">
        <f>SUM(I322:I345)</f>
        <v>0</v>
      </c>
      <c r="J321" s="231"/>
      <c r="K321" s="231">
        <f>SUM(K322:K345)</f>
        <v>0</v>
      </c>
      <c r="L321" s="231"/>
      <c r="M321" s="231">
        <f>SUM(M322:M345)</f>
        <v>0</v>
      </c>
      <c r="N321" s="231"/>
      <c r="O321" s="231">
        <f>SUM(O322:O345)</f>
        <v>0</v>
      </c>
      <c r="P321" s="231"/>
      <c r="Q321" s="231">
        <f>SUM(Q322:Q345)</f>
        <v>46.23</v>
      </c>
      <c r="R321" s="231"/>
      <c r="S321" s="231"/>
      <c r="T321" s="232"/>
      <c r="U321" s="226"/>
      <c r="V321" s="226">
        <f>SUM(V322:V345)</f>
        <v>746.13999999999987</v>
      </c>
      <c r="W321" s="226"/>
      <c r="X321" s="226"/>
      <c r="AG321" t="s">
        <v>140</v>
      </c>
    </row>
    <row r="322" spans="1:60" outlineLevel="1" x14ac:dyDescent="0.2">
      <c r="A322" s="233">
        <v>84</v>
      </c>
      <c r="B322" s="234" t="s">
        <v>480</v>
      </c>
      <c r="C322" s="245" t="s">
        <v>481</v>
      </c>
      <c r="D322" s="235" t="s">
        <v>196</v>
      </c>
      <c r="E322" s="236">
        <v>341.66667000000001</v>
      </c>
      <c r="F322" s="237"/>
      <c r="G322" s="238">
        <f>ROUND(E322*F322,2)</f>
        <v>0</v>
      </c>
      <c r="H322" s="237"/>
      <c r="I322" s="238">
        <f>ROUND(E322*H322,2)</f>
        <v>0</v>
      </c>
      <c r="J322" s="237"/>
      <c r="K322" s="238">
        <f>ROUND(E322*J322,2)</f>
        <v>0</v>
      </c>
      <c r="L322" s="238">
        <v>21</v>
      </c>
      <c r="M322" s="238">
        <f>G322*(1+L322/100)</f>
        <v>0</v>
      </c>
      <c r="N322" s="238">
        <v>0</v>
      </c>
      <c r="O322" s="238">
        <f>ROUND(E322*N322,2)</f>
        <v>0</v>
      </c>
      <c r="P322" s="238">
        <v>0.04</v>
      </c>
      <c r="Q322" s="238">
        <f>ROUND(E322*P322,2)</f>
        <v>13.67</v>
      </c>
      <c r="R322" s="238" t="s">
        <v>482</v>
      </c>
      <c r="S322" s="238" t="s">
        <v>160</v>
      </c>
      <c r="T322" s="239" t="s">
        <v>190</v>
      </c>
      <c r="U322" s="224">
        <v>1.54</v>
      </c>
      <c r="V322" s="224">
        <f>ROUND(E322*U322,2)</f>
        <v>526.16999999999996</v>
      </c>
      <c r="W322" s="224"/>
      <c r="X322" s="224" t="s">
        <v>146</v>
      </c>
      <c r="Y322" s="214"/>
      <c r="Z322" s="214"/>
      <c r="AA322" s="214"/>
      <c r="AB322" s="214"/>
      <c r="AC322" s="214"/>
      <c r="AD322" s="214"/>
      <c r="AE322" s="214"/>
      <c r="AF322" s="214"/>
      <c r="AG322" s="214" t="s">
        <v>147</v>
      </c>
      <c r="AH322" s="214"/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ht="22.5" outlineLevel="1" x14ac:dyDescent="0.2">
      <c r="A323" s="221"/>
      <c r="B323" s="222"/>
      <c r="C323" s="257" t="s">
        <v>483</v>
      </c>
      <c r="D323" s="253"/>
      <c r="E323" s="253"/>
      <c r="F323" s="253"/>
      <c r="G323" s="253"/>
      <c r="H323" s="224"/>
      <c r="I323" s="224"/>
      <c r="J323" s="224"/>
      <c r="K323" s="224"/>
      <c r="L323" s="224"/>
      <c r="M323" s="224"/>
      <c r="N323" s="224"/>
      <c r="O323" s="224"/>
      <c r="P323" s="224"/>
      <c r="Q323" s="224"/>
      <c r="R323" s="224"/>
      <c r="S323" s="224"/>
      <c r="T323" s="224"/>
      <c r="U323" s="224"/>
      <c r="V323" s="224"/>
      <c r="W323" s="224"/>
      <c r="X323" s="224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193</v>
      </c>
      <c r="AH323" s="214"/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52" t="str">
        <f>C323</f>
        <v>kanálů, šachet a žump, manipulace s deskami do vzdálenosti 8 m od osy kanálu, očištění nebo vysekání betonu kolem závěsných ok pro zachycení háků zvedacího mechanizmu,</v>
      </c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21"/>
      <c r="B324" s="222"/>
      <c r="C324" s="261" t="s">
        <v>484</v>
      </c>
      <c r="D324" s="250"/>
      <c r="E324" s="251">
        <v>341.66667000000001</v>
      </c>
      <c r="F324" s="224"/>
      <c r="G324" s="224"/>
      <c r="H324" s="224"/>
      <c r="I324" s="224"/>
      <c r="J324" s="224"/>
      <c r="K324" s="224"/>
      <c r="L324" s="224"/>
      <c r="M324" s="224"/>
      <c r="N324" s="224"/>
      <c r="O324" s="224"/>
      <c r="P324" s="224"/>
      <c r="Q324" s="224"/>
      <c r="R324" s="224"/>
      <c r="S324" s="224"/>
      <c r="T324" s="224"/>
      <c r="U324" s="224"/>
      <c r="V324" s="224"/>
      <c r="W324" s="224"/>
      <c r="X324" s="224"/>
      <c r="Y324" s="214"/>
      <c r="Z324" s="214"/>
      <c r="AA324" s="214"/>
      <c r="AB324" s="214"/>
      <c r="AC324" s="214"/>
      <c r="AD324" s="214"/>
      <c r="AE324" s="214"/>
      <c r="AF324" s="214"/>
      <c r="AG324" s="214" t="s">
        <v>227</v>
      </c>
      <c r="AH324" s="214">
        <v>0</v>
      </c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21"/>
      <c r="B325" s="222"/>
      <c r="C325" s="258"/>
      <c r="D325" s="241"/>
      <c r="E325" s="241"/>
      <c r="F325" s="241"/>
      <c r="G325" s="241"/>
      <c r="H325" s="224"/>
      <c r="I325" s="224"/>
      <c r="J325" s="224"/>
      <c r="K325" s="224"/>
      <c r="L325" s="224"/>
      <c r="M325" s="224"/>
      <c r="N325" s="224"/>
      <c r="O325" s="224"/>
      <c r="P325" s="224"/>
      <c r="Q325" s="224"/>
      <c r="R325" s="224"/>
      <c r="S325" s="224"/>
      <c r="T325" s="224"/>
      <c r="U325" s="224"/>
      <c r="V325" s="224"/>
      <c r="W325" s="224"/>
      <c r="X325" s="224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148</v>
      </c>
      <c r="AH325" s="214"/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33">
        <v>85</v>
      </c>
      <c r="B326" s="234" t="s">
        <v>485</v>
      </c>
      <c r="C326" s="245" t="s">
        <v>486</v>
      </c>
      <c r="D326" s="235" t="s">
        <v>196</v>
      </c>
      <c r="E326" s="236">
        <v>5</v>
      </c>
      <c r="F326" s="237"/>
      <c r="G326" s="238">
        <f>ROUND(E326*F326,2)</f>
        <v>0</v>
      </c>
      <c r="H326" s="237"/>
      <c r="I326" s="238">
        <f>ROUND(E326*H326,2)</f>
        <v>0</v>
      </c>
      <c r="J326" s="237"/>
      <c r="K326" s="238">
        <f>ROUND(E326*J326,2)</f>
        <v>0</v>
      </c>
      <c r="L326" s="238">
        <v>21</v>
      </c>
      <c r="M326" s="238">
        <f>G326*(1+L326/100)</f>
        <v>0</v>
      </c>
      <c r="N326" s="238">
        <v>0</v>
      </c>
      <c r="O326" s="238">
        <f>ROUND(E326*N326,2)</f>
        <v>0</v>
      </c>
      <c r="P326" s="238">
        <v>0.19</v>
      </c>
      <c r="Q326" s="238">
        <f>ROUND(E326*P326,2)</f>
        <v>0.95</v>
      </c>
      <c r="R326" s="238" t="s">
        <v>482</v>
      </c>
      <c r="S326" s="238" t="s">
        <v>160</v>
      </c>
      <c r="T326" s="239" t="s">
        <v>190</v>
      </c>
      <c r="U326" s="224">
        <v>2.56</v>
      </c>
      <c r="V326" s="224">
        <f>ROUND(E326*U326,2)</f>
        <v>12.8</v>
      </c>
      <c r="W326" s="224"/>
      <c r="X326" s="224" t="s">
        <v>146</v>
      </c>
      <c r="Y326" s="214"/>
      <c r="Z326" s="214"/>
      <c r="AA326" s="214"/>
      <c r="AB326" s="214"/>
      <c r="AC326" s="214"/>
      <c r="AD326" s="214"/>
      <c r="AE326" s="214"/>
      <c r="AF326" s="214"/>
      <c r="AG326" s="214" t="s">
        <v>191</v>
      </c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ht="22.5" outlineLevel="1" x14ac:dyDescent="0.2">
      <c r="A327" s="221"/>
      <c r="B327" s="222"/>
      <c r="C327" s="257" t="s">
        <v>483</v>
      </c>
      <c r="D327" s="253"/>
      <c r="E327" s="253"/>
      <c r="F327" s="253"/>
      <c r="G327" s="253"/>
      <c r="H327" s="224"/>
      <c r="I327" s="224"/>
      <c r="J327" s="224"/>
      <c r="K327" s="224"/>
      <c r="L327" s="224"/>
      <c r="M327" s="224"/>
      <c r="N327" s="224"/>
      <c r="O327" s="224"/>
      <c r="P327" s="224"/>
      <c r="Q327" s="224"/>
      <c r="R327" s="224"/>
      <c r="S327" s="224"/>
      <c r="T327" s="224"/>
      <c r="U327" s="224"/>
      <c r="V327" s="224"/>
      <c r="W327" s="224"/>
      <c r="X327" s="224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193</v>
      </c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52" t="str">
        <f>C327</f>
        <v>kanálů, šachet a žump, manipulace s deskami do vzdálenosti 8 m od osy kanálu, očištění nebo vysekání betonu kolem závěsných ok pro zachycení háků zvedacího mechanizmu,</v>
      </c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21"/>
      <c r="B328" s="222"/>
      <c r="C328" s="258"/>
      <c r="D328" s="241"/>
      <c r="E328" s="241"/>
      <c r="F328" s="241"/>
      <c r="G328" s="241"/>
      <c r="H328" s="224"/>
      <c r="I328" s="224"/>
      <c r="J328" s="224"/>
      <c r="K328" s="224"/>
      <c r="L328" s="224"/>
      <c r="M328" s="224"/>
      <c r="N328" s="224"/>
      <c r="O328" s="224"/>
      <c r="P328" s="224"/>
      <c r="Q328" s="224"/>
      <c r="R328" s="224"/>
      <c r="S328" s="224"/>
      <c r="T328" s="224"/>
      <c r="U328" s="224"/>
      <c r="V328" s="224"/>
      <c r="W328" s="224"/>
      <c r="X328" s="224"/>
      <c r="Y328" s="214"/>
      <c r="Z328" s="214"/>
      <c r="AA328" s="214"/>
      <c r="AB328" s="214"/>
      <c r="AC328" s="214"/>
      <c r="AD328" s="214"/>
      <c r="AE328" s="214"/>
      <c r="AF328" s="214"/>
      <c r="AG328" s="214" t="s">
        <v>148</v>
      </c>
      <c r="AH328" s="214"/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ht="33.75" outlineLevel="1" x14ac:dyDescent="0.2">
      <c r="A329" s="233">
        <v>86</v>
      </c>
      <c r="B329" s="234" t="s">
        <v>487</v>
      </c>
      <c r="C329" s="245" t="s">
        <v>488</v>
      </c>
      <c r="D329" s="235" t="s">
        <v>246</v>
      </c>
      <c r="E329" s="236">
        <v>2.4</v>
      </c>
      <c r="F329" s="237"/>
      <c r="G329" s="238">
        <f>ROUND(E329*F329,2)</f>
        <v>0</v>
      </c>
      <c r="H329" s="237"/>
      <c r="I329" s="238">
        <f>ROUND(E329*H329,2)</f>
        <v>0</v>
      </c>
      <c r="J329" s="237"/>
      <c r="K329" s="238">
        <f>ROUND(E329*J329,2)</f>
        <v>0</v>
      </c>
      <c r="L329" s="238">
        <v>21</v>
      </c>
      <c r="M329" s="238">
        <f>G329*(1+L329/100)</f>
        <v>0</v>
      </c>
      <c r="N329" s="238">
        <v>1.82E-3</v>
      </c>
      <c r="O329" s="238">
        <f>ROUND(E329*N329,2)</f>
        <v>0</v>
      </c>
      <c r="P329" s="238">
        <v>1.8</v>
      </c>
      <c r="Q329" s="238">
        <f>ROUND(E329*P329,2)</f>
        <v>4.32</v>
      </c>
      <c r="R329" s="238" t="s">
        <v>482</v>
      </c>
      <c r="S329" s="238" t="s">
        <v>160</v>
      </c>
      <c r="T329" s="239" t="s">
        <v>190</v>
      </c>
      <c r="U329" s="224">
        <v>5.0199999999999996</v>
      </c>
      <c r="V329" s="224">
        <f>ROUND(E329*U329,2)</f>
        <v>12.05</v>
      </c>
      <c r="W329" s="224"/>
      <c r="X329" s="224" t="s">
        <v>146</v>
      </c>
      <c r="Y329" s="214"/>
      <c r="Z329" s="214"/>
      <c r="AA329" s="214"/>
      <c r="AB329" s="214"/>
      <c r="AC329" s="214"/>
      <c r="AD329" s="214"/>
      <c r="AE329" s="214"/>
      <c r="AF329" s="214"/>
      <c r="AG329" s="214" t="s">
        <v>191</v>
      </c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21"/>
      <c r="B330" s="222"/>
      <c r="C330" s="257" t="s">
        <v>489</v>
      </c>
      <c r="D330" s="253"/>
      <c r="E330" s="253"/>
      <c r="F330" s="253"/>
      <c r="G330" s="253"/>
      <c r="H330" s="224"/>
      <c r="I330" s="224"/>
      <c r="J330" s="224"/>
      <c r="K330" s="224"/>
      <c r="L330" s="224"/>
      <c r="M330" s="224"/>
      <c r="N330" s="224"/>
      <c r="O330" s="224"/>
      <c r="P330" s="224"/>
      <c r="Q330" s="224"/>
      <c r="R330" s="224"/>
      <c r="S330" s="224"/>
      <c r="T330" s="224"/>
      <c r="U330" s="224"/>
      <c r="V330" s="224"/>
      <c r="W330" s="224"/>
      <c r="X330" s="224"/>
      <c r="Y330" s="214"/>
      <c r="Z330" s="214"/>
      <c r="AA330" s="214"/>
      <c r="AB330" s="214"/>
      <c r="AC330" s="214"/>
      <c r="AD330" s="214"/>
      <c r="AE330" s="214"/>
      <c r="AF330" s="214"/>
      <c r="AG330" s="214" t="s">
        <v>193</v>
      </c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21"/>
      <c r="B331" s="222"/>
      <c r="C331" s="260" t="s">
        <v>490</v>
      </c>
      <c r="D331" s="255"/>
      <c r="E331" s="255"/>
      <c r="F331" s="255"/>
      <c r="G331" s="255"/>
      <c r="H331" s="224"/>
      <c r="I331" s="224"/>
      <c r="J331" s="224"/>
      <c r="K331" s="224"/>
      <c r="L331" s="224"/>
      <c r="M331" s="224"/>
      <c r="N331" s="224"/>
      <c r="O331" s="224"/>
      <c r="P331" s="224"/>
      <c r="Q331" s="224"/>
      <c r="R331" s="224"/>
      <c r="S331" s="224"/>
      <c r="T331" s="224"/>
      <c r="U331" s="224"/>
      <c r="V331" s="224"/>
      <c r="W331" s="224"/>
      <c r="X331" s="224"/>
      <c r="Y331" s="214"/>
      <c r="Z331" s="214"/>
      <c r="AA331" s="214"/>
      <c r="AB331" s="214"/>
      <c r="AC331" s="214"/>
      <c r="AD331" s="214"/>
      <c r="AE331" s="214"/>
      <c r="AF331" s="214"/>
      <c r="AG331" s="214" t="s">
        <v>212</v>
      </c>
      <c r="AH331" s="214"/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21"/>
      <c r="B332" s="222"/>
      <c r="C332" s="261" t="s">
        <v>491</v>
      </c>
      <c r="D332" s="250"/>
      <c r="E332" s="251">
        <v>2.4</v>
      </c>
      <c r="F332" s="224"/>
      <c r="G332" s="224"/>
      <c r="H332" s="224"/>
      <c r="I332" s="224"/>
      <c r="J332" s="224"/>
      <c r="K332" s="224"/>
      <c r="L332" s="224"/>
      <c r="M332" s="224"/>
      <c r="N332" s="224"/>
      <c r="O332" s="224"/>
      <c r="P332" s="224"/>
      <c r="Q332" s="224"/>
      <c r="R332" s="224"/>
      <c r="S332" s="224"/>
      <c r="T332" s="224"/>
      <c r="U332" s="224"/>
      <c r="V332" s="224"/>
      <c r="W332" s="224"/>
      <c r="X332" s="224"/>
      <c r="Y332" s="214"/>
      <c r="Z332" s="214"/>
      <c r="AA332" s="214"/>
      <c r="AB332" s="214"/>
      <c r="AC332" s="214"/>
      <c r="AD332" s="214"/>
      <c r="AE332" s="214"/>
      <c r="AF332" s="214"/>
      <c r="AG332" s="214" t="s">
        <v>227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21"/>
      <c r="B333" s="222"/>
      <c r="C333" s="258"/>
      <c r="D333" s="241"/>
      <c r="E333" s="241"/>
      <c r="F333" s="241"/>
      <c r="G333" s="241"/>
      <c r="H333" s="224"/>
      <c r="I333" s="224"/>
      <c r="J333" s="224"/>
      <c r="K333" s="224"/>
      <c r="L333" s="224"/>
      <c r="M333" s="224"/>
      <c r="N333" s="224"/>
      <c r="O333" s="224"/>
      <c r="P333" s="224"/>
      <c r="Q333" s="224"/>
      <c r="R333" s="224"/>
      <c r="S333" s="224"/>
      <c r="T333" s="224"/>
      <c r="U333" s="224"/>
      <c r="V333" s="224"/>
      <c r="W333" s="224"/>
      <c r="X333" s="224"/>
      <c r="Y333" s="214"/>
      <c r="Z333" s="214"/>
      <c r="AA333" s="214"/>
      <c r="AB333" s="214"/>
      <c r="AC333" s="214"/>
      <c r="AD333" s="214"/>
      <c r="AE333" s="214"/>
      <c r="AF333" s="214"/>
      <c r="AG333" s="214" t="s">
        <v>148</v>
      </c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33">
        <v>87</v>
      </c>
      <c r="B334" s="234" t="s">
        <v>492</v>
      </c>
      <c r="C334" s="245" t="s">
        <v>493</v>
      </c>
      <c r="D334" s="235" t="s">
        <v>179</v>
      </c>
      <c r="E334" s="236">
        <v>74.8</v>
      </c>
      <c r="F334" s="237"/>
      <c r="G334" s="238">
        <f>ROUND(E334*F334,2)</f>
        <v>0</v>
      </c>
      <c r="H334" s="237"/>
      <c r="I334" s="238">
        <f>ROUND(E334*H334,2)</f>
        <v>0</v>
      </c>
      <c r="J334" s="237"/>
      <c r="K334" s="238">
        <f>ROUND(E334*J334,2)</f>
        <v>0</v>
      </c>
      <c r="L334" s="238">
        <v>21</v>
      </c>
      <c r="M334" s="238">
        <f>G334*(1+L334/100)</f>
        <v>0</v>
      </c>
      <c r="N334" s="238">
        <v>0</v>
      </c>
      <c r="O334" s="238">
        <f>ROUND(E334*N334,2)</f>
        <v>0</v>
      </c>
      <c r="P334" s="238">
        <v>7.2999999999999995E-2</v>
      </c>
      <c r="Q334" s="238">
        <f>ROUND(E334*P334,2)</f>
        <v>5.46</v>
      </c>
      <c r="R334" s="238" t="s">
        <v>482</v>
      </c>
      <c r="S334" s="238" t="s">
        <v>160</v>
      </c>
      <c r="T334" s="239" t="s">
        <v>190</v>
      </c>
      <c r="U334" s="224">
        <v>0.45</v>
      </c>
      <c r="V334" s="224">
        <f>ROUND(E334*U334,2)</f>
        <v>33.659999999999997</v>
      </c>
      <c r="W334" s="224"/>
      <c r="X334" s="224" t="s">
        <v>146</v>
      </c>
      <c r="Y334" s="214"/>
      <c r="Z334" s="214"/>
      <c r="AA334" s="214"/>
      <c r="AB334" s="214"/>
      <c r="AC334" s="214"/>
      <c r="AD334" s="214"/>
      <c r="AE334" s="214"/>
      <c r="AF334" s="214"/>
      <c r="AG334" s="214" t="s">
        <v>191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21"/>
      <c r="B335" s="222"/>
      <c r="C335" s="261" t="s">
        <v>494</v>
      </c>
      <c r="D335" s="250"/>
      <c r="E335" s="251">
        <v>61.5</v>
      </c>
      <c r="F335" s="224"/>
      <c r="G335" s="224"/>
      <c r="H335" s="224"/>
      <c r="I335" s="224"/>
      <c r="J335" s="224"/>
      <c r="K335" s="224"/>
      <c r="L335" s="224"/>
      <c r="M335" s="224"/>
      <c r="N335" s="224"/>
      <c r="O335" s="224"/>
      <c r="P335" s="224"/>
      <c r="Q335" s="224"/>
      <c r="R335" s="224"/>
      <c r="S335" s="224"/>
      <c r="T335" s="224"/>
      <c r="U335" s="224"/>
      <c r="V335" s="224"/>
      <c r="W335" s="224"/>
      <c r="X335" s="224"/>
      <c r="Y335" s="214"/>
      <c r="Z335" s="214"/>
      <c r="AA335" s="214"/>
      <c r="AB335" s="214"/>
      <c r="AC335" s="214"/>
      <c r="AD335" s="214"/>
      <c r="AE335" s="214"/>
      <c r="AF335" s="214"/>
      <c r="AG335" s="214" t="s">
        <v>227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21"/>
      <c r="B336" s="222"/>
      <c r="C336" s="261" t="s">
        <v>495</v>
      </c>
      <c r="D336" s="250"/>
      <c r="E336" s="251">
        <v>5.75</v>
      </c>
      <c r="F336" s="224"/>
      <c r="G336" s="224"/>
      <c r="H336" s="224"/>
      <c r="I336" s="224"/>
      <c r="J336" s="224"/>
      <c r="K336" s="224"/>
      <c r="L336" s="224"/>
      <c r="M336" s="224"/>
      <c r="N336" s="224"/>
      <c r="O336" s="224"/>
      <c r="P336" s="224"/>
      <c r="Q336" s="224"/>
      <c r="R336" s="224"/>
      <c r="S336" s="224"/>
      <c r="T336" s="224"/>
      <c r="U336" s="224"/>
      <c r="V336" s="224"/>
      <c r="W336" s="224"/>
      <c r="X336" s="224"/>
      <c r="Y336" s="214"/>
      <c r="Z336" s="214"/>
      <c r="AA336" s="214"/>
      <c r="AB336" s="214"/>
      <c r="AC336" s="214"/>
      <c r="AD336" s="214"/>
      <c r="AE336" s="214"/>
      <c r="AF336" s="214"/>
      <c r="AG336" s="214" t="s">
        <v>227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21"/>
      <c r="B337" s="222"/>
      <c r="C337" s="261" t="s">
        <v>496</v>
      </c>
      <c r="D337" s="250"/>
      <c r="E337" s="251">
        <v>2.75</v>
      </c>
      <c r="F337" s="224"/>
      <c r="G337" s="224"/>
      <c r="H337" s="224"/>
      <c r="I337" s="224"/>
      <c r="J337" s="224"/>
      <c r="K337" s="224"/>
      <c r="L337" s="224"/>
      <c r="M337" s="224"/>
      <c r="N337" s="224"/>
      <c r="O337" s="224"/>
      <c r="P337" s="224"/>
      <c r="Q337" s="224"/>
      <c r="R337" s="224"/>
      <c r="S337" s="224"/>
      <c r="T337" s="224"/>
      <c r="U337" s="224"/>
      <c r="V337" s="224"/>
      <c r="W337" s="224"/>
      <c r="X337" s="224"/>
      <c r="Y337" s="214"/>
      <c r="Z337" s="214"/>
      <c r="AA337" s="214"/>
      <c r="AB337" s="214"/>
      <c r="AC337" s="214"/>
      <c r="AD337" s="214"/>
      <c r="AE337" s="214"/>
      <c r="AF337" s="214"/>
      <c r="AG337" s="214" t="s">
        <v>227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21"/>
      <c r="B338" s="222"/>
      <c r="C338" s="261" t="s">
        <v>497</v>
      </c>
      <c r="D338" s="250"/>
      <c r="E338" s="251">
        <v>4.8</v>
      </c>
      <c r="F338" s="224"/>
      <c r="G338" s="224"/>
      <c r="H338" s="224"/>
      <c r="I338" s="224"/>
      <c r="J338" s="224"/>
      <c r="K338" s="224"/>
      <c r="L338" s="224"/>
      <c r="M338" s="224"/>
      <c r="N338" s="224"/>
      <c r="O338" s="224"/>
      <c r="P338" s="224"/>
      <c r="Q338" s="224"/>
      <c r="R338" s="224"/>
      <c r="S338" s="224"/>
      <c r="T338" s="224"/>
      <c r="U338" s="224"/>
      <c r="V338" s="224"/>
      <c r="W338" s="224"/>
      <c r="X338" s="224"/>
      <c r="Y338" s="214"/>
      <c r="Z338" s="214"/>
      <c r="AA338" s="214"/>
      <c r="AB338" s="214"/>
      <c r="AC338" s="214"/>
      <c r="AD338" s="214"/>
      <c r="AE338" s="214"/>
      <c r="AF338" s="214"/>
      <c r="AG338" s="214" t="s">
        <v>227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21"/>
      <c r="B339" s="222"/>
      <c r="C339" s="258"/>
      <c r="D339" s="241"/>
      <c r="E339" s="241"/>
      <c r="F339" s="241"/>
      <c r="G339" s="241"/>
      <c r="H339" s="224"/>
      <c r="I339" s="224"/>
      <c r="J339" s="224"/>
      <c r="K339" s="224"/>
      <c r="L339" s="224"/>
      <c r="M339" s="224"/>
      <c r="N339" s="224"/>
      <c r="O339" s="224"/>
      <c r="P339" s="224"/>
      <c r="Q339" s="224"/>
      <c r="R339" s="224"/>
      <c r="S339" s="224"/>
      <c r="T339" s="224"/>
      <c r="U339" s="224"/>
      <c r="V339" s="224"/>
      <c r="W339" s="224"/>
      <c r="X339" s="224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148</v>
      </c>
      <c r="AH339" s="214"/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33">
        <v>88</v>
      </c>
      <c r="B340" s="234" t="s">
        <v>498</v>
      </c>
      <c r="C340" s="245" t="s">
        <v>499</v>
      </c>
      <c r="D340" s="235" t="s">
        <v>179</v>
      </c>
      <c r="E340" s="236">
        <v>299</v>
      </c>
      <c r="F340" s="237"/>
      <c r="G340" s="238">
        <f>ROUND(E340*F340,2)</f>
        <v>0</v>
      </c>
      <c r="H340" s="237"/>
      <c r="I340" s="238">
        <f>ROUND(E340*H340,2)</f>
        <v>0</v>
      </c>
      <c r="J340" s="237"/>
      <c r="K340" s="238">
        <f>ROUND(E340*J340,2)</f>
        <v>0</v>
      </c>
      <c r="L340" s="238">
        <v>21</v>
      </c>
      <c r="M340" s="238">
        <f>G340*(1+L340/100)</f>
        <v>0</v>
      </c>
      <c r="N340" s="238">
        <v>0</v>
      </c>
      <c r="O340" s="238">
        <f>ROUND(E340*N340,2)</f>
        <v>0</v>
      </c>
      <c r="P340" s="238">
        <v>7.2999999999999995E-2</v>
      </c>
      <c r="Q340" s="238">
        <f>ROUND(E340*P340,2)</f>
        <v>21.83</v>
      </c>
      <c r="R340" s="238" t="s">
        <v>482</v>
      </c>
      <c r="S340" s="238" t="s">
        <v>160</v>
      </c>
      <c r="T340" s="239" t="s">
        <v>190</v>
      </c>
      <c r="U340" s="224">
        <v>0.54</v>
      </c>
      <c r="V340" s="224">
        <f>ROUND(E340*U340,2)</f>
        <v>161.46</v>
      </c>
      <c r="W340" s="224"/>
      <c r="X340" s="224" t="s">
        <v>146</v>
      </c>
      <c r="Y340" s="214"/>
      <c r="Z340" s="214"/>
      <c r="AA340" s="214"/>
      <c r="AB340" s="214"/>
      <c r="AC340" s="214"/>
      <c r="AD340" s="214"/>
      <c r="AE340" s="214"/>
      <c r="AF340" s="214"/>
      <c r="AG340" s="214" t="s">
        <v>191</v>
      </c>
      <c r="AH340" s="214"/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21"/>
      <c r="B341" s="222"/>
      <c r="C341" s="261" t="s">
        <v>500</v>
      </c>
      <c r="D341" s="250"/>
      <c r="E341" s="251">
        <v>246</v>
      </c>
      <c r="F341" s="224"/>
      <c r="G341" s="224"/>
      <c r="H341" s="224"/>
      <c r="I341" s="224"/>
      <c r="J341" s="224"/>
      <c r="K341" s="224"/>
      <c r="L341" s="224"/>
      <c r="M341" s="224"/>
      <c r="N341" s="224"/>
      <c r="O341" s="224"/>
      <c r="P341" s="224"/>
      <c r="Q341" s="224"/>
      <c r="R341" s="224"/>
      <c r="S341" s="224"/>
      <c r="T341" s="224"/>
      <c r="U341" s="224"/>
      <c r="V341" s="224"/>
      <c r="W341" s="224"/>
      <c r="X341" s="224"/>
      <c r="Y341" s="214"/>
      <c r="Z341" s="214"/>
      <c r="AA341" s="214"/>
      <c r="AB341" s="214"/>
      <c r="AC341" s="214"/>
      <c r="AD341" s="214"/>
      <c r="AE341" s="214"/>
      <c r="AF341" s="214"/>
      <c r="AG341" s="214" t="s">
        <v>227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">
      <c r="A342" s="221"/>
      <c r="B342" s="222"/>
      <c r="C342" s="261" t="s">
        <v>501</v>
      </c>
      <c r="D342" s="250"/>
      <c r="E342" s="251">
        <v>34</v>
      </c>
      <c r="F342" s="224"/>
      <c r="G342" s="224"/>
      <c r="H342" s="224"/>
      <c r="I342" s="224"/>
      <c r="J342" s="224"/>
      <c r="K342" s="224"/>
      <c r="L342" s="224"/>
      <c r="M342" s="224"/>
      <c r="N342" s="224"/>
      <c r="O342" s="224"/>
      <c r="P342" s="224"/>
      <c r="Q342" s="224"/>
      <c r="R342" s="224"/>
      <c r="S342" s="224"/>
      <c r="T342" s="224"/>
      <c r="U342" s="224"/>
      <c r="V342" s="224"/>
      <c r="W342" s="224"/>
      <c r="X342" s="224"/>
      <c r="Y342" s="214"/>
      <c r="Z342" s="214"/>
      <c r="AA342" s="214"/>
      <c r="AB342" s="214"/>
      <c r="AC342" s="214"/>
      <c r="AD342" s="214"/>
      <c r="AE342" s="214"/>
      <c r="AF342" s="214"/>
      <c r="AG342" s="214" t="s">
        <v>227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1" x14ac:dyDescent="0.2">
      <c r="A343" s="221"/>
      <c r="B343" s="222"/>
      <c r="C343" s="261" t="s">
        <v>502</v>
      </c>
      <c r="D343" s="250"/>
      <c r="E343" s="251">
        <v>7</v>
      </c>
      <c r="F343" s="224"/>
      <c r="G343" s="224"/>
      <c r="H343" s="224"/>
      <c r="I343" s="224"/>
      <c r="J343" s="224"/>
      <c r="K343" s="224"/>
      <c r="L343" s="224"/>
      <c r="M343" s="224"/>
      <c r="N343" s="224"/>
      <c r="O343" s="224"/>
      <c r="P343" s="224"/>
      <c r="Q343" s="224"/>
      <c r="R343" s="224"/>
      <c r="S343" s="224"/>
      <c r="T343" s="224"/>
      <c r="U343" s="224"/>
      <c r="V343" s="224"/>
      <c r="W343" s="224"/>
      <c r="X343" s="224"/>
      <c r="Y343" s="214"/>
      <c r="Z343" s="214"/>
      <c r="AA343" s="214"/>
      <c r="AB343" s="214"/>
      <c r="AC343" s="214"/>
      <c r="AD343" s="214"/>
      <c r="AE343" s="214"/>
      <c r="AF343" s="214"/>
      <c r="AG343" s="214" t="s">
        <v>227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21"/>
      <c r="B344" s="222"/>
      <c r="C344" s="261" t="s">
        <v>503</v>
      </c>
      <c r="D344" s="250"/>
      <c r="E344" s="251">
        <v>12</v>
      </c>
      <c r="F344" s="224"/>
      <c r="G344" s="224"/>
      <c r="H344" s="224"/>
      <c r="I344" s="224"/>
      <c r="J344" s="224"/>
      <c r="K344" s="224"/>
      <c r="L344" s="224"/>
      <c r="M344" s="224"/>
      <c r="N344" s="224"/>
      <c r="O344" s="224"/>
      <c r="P344" s="224"/>
      <c r="Q344" s="224"/>
      <c r="R344" s="224"/>
      <c r="S344" s="224"/>
      <c r="T344" s="224"/>
      <c r="U344" s="224"/>
      <c r="V344" s="224"/>
      <c r="W344" s="224"/>
      <c r="X344" s="224"/>
      <c r="Y344" s="214"/>
      <c r="Z344" s="214"/>
      <c r="AA344" s="214"/>
      <c r="AB344" s="214"/>
      <c r="AC344" s="214"/>
      <c r="AD344" s="214"/>
      <c r="AE344" s="214"/>
      <c r="AF344" s="214"/>
      <c r="AG344" s="214" t="s">
        <v>227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21"/>
      <c r="B345" s="222"/>
      <c r="C345" s="258"/>
      <c r="D345" s="241"/>
      <c r="E345" s="241"/>
      <c r="F345" s="241"/>
      <c r="G345" s="241"/>
      <c r="H345" s="224"/>
      <c r="I345" s="224"/>
      <c r="J345" s="224"/>
      <c r="K345" s="224"/>
      <c r="L345" s="224"/>
      <c r="M345" s="224"/>
      <c r="N345" s="224"/>
      <c r="O345" s="224"/>
      <c r="P345" s="224"/>
      <c r="Q345" s="224"/>
      <c r="R345" s="224"/>
      <c r="S345" s="224"/>
      <c r="T345" s="224"/>
      <c r="U345" s="224"/>
      <c r="V345" s="224"/>
      <c r="W345" s="224"/>
      <c r="X345" s="224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148</v>
      </c>
      <c r="AH345" s="214"/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x14ac:dyDescent="0.2">
      <c r="A346" s="227" t="s">
        <v>139</v>
      </c>
      <c r="B346" s="228" t="s">
        <v>89</v>
      </c>
      <c r="C346" s="244" t="s">
        <v>90</v>
      </c>
      <c r="D346" s="229"/>
      <c r="E346" s="230"/>
      <c r="F346" s="231"/>
      <c r="G346" s="231">
        <f>SUMIF(AG347:AG354,"&lt;&gt;NOR",G347:G354)</f>
        <v>0</v>
      </c>
      <c r="H346" s="231"/>
      <c r="I346" s="231">
        <f>SUM(I347:I354)</f>
        <v>0</v>
      </c>
      <c r="J346" s="231"/>
      <c r="K346" s="231">
        <f>SUM(K347:K354)</f>
        <v>0</v>
      </c>
      <c r="L346" s="231"/>
      <c r="M346" s="231">
        <f>SUM(M347:M354)</f>
        <v>0</v>
      </c>
      <c r="N346" s="231"/>
      <c r="O346" s="231">
        <f>SUM(O347:O354)</f>
        <v>0</v>
      </c>
      <c r="P346" s="231"/>
      <c r="Q346" s="231">
        <f>SUM(Q347:Q354)</f>
        <v>0</v>
      </c>
      <c r="R346" s="231"/>
      <c r="S346" s="231"/>
      <c r="T346" s="232"/>
      <c r="U346" s="226"/>
      <c r="V346" s="226">
        <f>SUM(V347:V354)</f>
        <v>482.14</v>
      </c>
      <c r="W346" s="226"/>
      <c r="X346" s="226"/>
      <c r="AG346" t="s">
        <v>140</v>
      </c>
    </row>
    <row r="347" spans="1:60" outlineLevel="1" x14ac:dyDescent="0.2">
      <c r="A347" s="233">
        <v>89</v>
      </c>
      <c r="B347" s="234" t="s">
        <v>504</v>
      </c>
      <c r="C347" s="245" t="s">
        <v>505</v>
      </c>
      <c r="D347" s="235" t="s">
        <v>360</v>
      </c>
      <c r="E347" s="236">
        <v>1292.61256</v>
      </c>
      <c r="F347" s="237"/>
      <c r="G347" s="238">
        <f>ROUND(E347*F347,2)</f>
        <v>0</v>
      </c>
      <c r="H347" s="237"/>
      <c r="I347" s="238">
        <f>ROUND(E347*H347,2)</f>
        <v>0</v>
      </c>
      <c r="J347" s="237"/>
      <c r="K347" s="238">
        <f>ROUND(E347*J347,2)</f>
        <v>0</v>
      </c>
      <c r="L347" s="238">
        <v>21</v>
      </c>
      <c r="M347" s="238">
        <f>G347*(1+L347/100)</f>
        <v>0</v>
      </c>
      <c r="N347" s="238">
        <v>0</v>
      </c>
      <c r="O347" s="238">
        <f>ROUND(E347*N347,2)</f>
        <v>0</v>
      </c>
      <c r="P347" s="238">
        <v>0</v>
      </c>
      <c r="Q347" s="238">
        <f>ROUND(E347*P347,2)</f>
        <v>0</v>
      </c>
      <c r="R347" s="238" t="s">
        <v>416</v>
      </c>
      <c r="S347" s="238" t="s">
        <v>160</v>
      </c>
      <c r="T347" s="239" t="s">
        <v>145</v>
      </c>
      <c r="U347" s="224">
        <v>0.373</v>
      </c>
      <c r="V347" s="224">
        <f>ROUND(E347*U347,2)</f>
        <v>482.14</v>
      </c>
      <c r="W347" s="224"/>
      <c r="X347" s="224" t="s">
        <v>506</v>
      </c>
      <c r="Y347" s="214"/>
      <c r="Z347" s="214"/>
      <c r="AA347" s="214"/>
      <c r="AB347" s="214"/>
      <c r="AC347" s="214"/>
      <c r="AD347" s="214"/>
      <c r="AE347" s="214"/>
      <c r="AF347" s="214"/>
      <c r="AG347" s="214" t="s">
        <v>507</v>
      </c>
      <c r="AH347" s="214"/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ht="22.5" outlineLevel="1" x14ac:dyDescent="0.2">
      <c r="A348" s="221"/>
      <c r="B348" s="222"/>
      <c r="C348" s="257" t="s">
        <v>508</v>
      </c>
      <c r="D348" s="253"/>
      <c r="E348" s="253"/>
      <c r="F348" s="253"/>
      <c r="G348" s="253"/>
      <c r="H348" s="224"/>
      <c r="I348" s="224"/>
      <c r="J348" s="224"/>
      <c r="K348" s="224"/>
      <c r="L348" s="224"/>
      <c r="M348" s="224"/>
      <c r="N348" s="224"/>
      <c r="O348" s="224"/>
      <c r="P348" s="224"/>
      <c r="Q348" s="224"/>
      <c r="R348" s="224"/>
      <c r="S348" s="224"/>
      <c r="T348" s="224"/>
      <c r="U348" s="224"/>
      <c r="V348" s="224"/>
      <c r="W348" s="224"/>
      <c r="X348" s="224"/>
      <c r="Y348" s="214"/>
      <c r="Z348" s="214"/>
      <c r="AA348" s="214"/>
      <c r="AB348" s="214"/>
      <c r="AC348" s="214"/>
      <c r="AD348" s="214"/>
      <c r="AE348" s="214"/>
      <c r="AF348" s="214"/>
      <c r="AG348" s="214" t="s">
        <v>193</v>
      </c>
      <c r="AH348" s="214"/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52" t="str">
        <f>C348</f>
        <v>svařovaných (vodovody, plynovody, teplovody, shybky, produktovody - 827 1.2, 827 2.2, 827 4.2, 827 5.2, 827 6.2) včetně drobných objektů,</v>
      </c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21"/>
      <c r="B349" s="222"/>
      <c r="C349" s="260" t="s">
        <v>509</v>
      </c>
      <c r="D349" s="255"/>
      <c r="E349" s="255"/>
      <c r="F349" s="255"/>
      <c r="G349" s="255"/>
      <c r="H349" s="224"/>
      <c r="I349" s="224"/>
      <c r="J349" s="224"/>
      <c r="K349" s="224"/>
      <c r="L349" s="224"/>
      <c r="M349" s="224"/>
      <c r="N349" s="224"/>
      <c r="O349" s="224"/>
      <c r="P349" s="224"/>
      <c r="Q349" s="224"/>
      <c r="R349" s="224"/>
      <c r="S349" s="224"/>
      <c r="T349" s="224"/>
      <c r="U349" s="224"/>
      <c r="V349" s="224"/>
      <c r="W349" s="224"/>
      <c r="X349" s="224"/>
      <c r="Y349" s="214"/>
      <c r="Z349" s="214"/>
      <c r="AA349" s="214"/>
      <c r="AB349" s="214"/>
      <c r="AC349" s="214"/>
      <c r="AD349" s="214"/>
      <c r="AE349" s="214"/>
      <c r="AF349" s="214"/>
      <c r="AG349" s="214" t="s">
        <v>212</v>
      </c>
      <c r="AH349" s="214"/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21"/>
      <c r="B350" s="222"/>
      <c r="C350" s="261" t="s">
        <v>510</v>
      </c>
      <c r="D350" s="250"/>
      <c r="E350" s="251"/>
      <c r="F350" s="224"/>
      <c r="G350" s="224"/>
      <c r="H350" s="224"/>
      <c r="I350" s="224"/>
      <c r="J350" s="224"/>
      <c r="K350" s="224"/>
      <c r="L350" s="224"/>
      <c r="M350" s="224"/>
      <c r="N350" s="224"/>
      <c r="O350" s="224"/>
      <c r="P350" s="224"/>
      <c r="Q350" s="224"/>
      <c r="R350" s="224"/>
      <c r="S350" s="224"/>
      <c r="T350" s="224"/>
      <c r="U350" s="224"/>
      <c r="V350" s="224"/>
      <c r="W350" s="224"/>
      <c r="X350" s="224"/>
      <c r="Y350" s="214"/>
      <c r="Z350" s="214"/>
      <c r="AA350" s="214"/>
      <c r="AB350" s="214"/>
      <c r="AC350" s="214"/>
      <c r="AD350" s="214"/>
      <c r="AE350" s="214"/>
      <c r="AF350" s="214"/>
      <c r="AG350" s="214" t="s">
        <v>227</v>
      </c>
      <c r="AH350" s="214">
        <v>0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ht="22.5" outlineLevel="1" x14ac:dyDescent="0.2">
      <c r="A351" s="221"/>
      <c r="B351" s="222"/>
      <c r="C351" s="261" t="s">
        <v>511</v>
      </c>
      <c r="D351" s="250"/>
      <c r="E351" s="251"/>
      <c r="F351" s="224"/>
      <c r="G351" s="224"/>
      <c r="H351" s="224"/>
      <c r="I351" s="224"/>
      <c r="J351" s="224"/>
      <c r="K351" s="224"/>
      <c r="L351" s="224"/>
      <c r="M351" s="224"/>
      <c r="N351" s="224"/>
      <c r="O351" s="224"/>
      <c r="P351" s="224"/>
      <c r="Q351" s="224"/>
      <c r="R351" s="224"/>
      <c r="S351" s="224"/>
      <c r="T351" s="224"/>
      <c r="U351" s="224"/>
      <c r="V351" s="224"/>
      <c r="W351" s="224"/>
      <c r="X351" s="224"/>
      <c r="Y351" s="214"/>
      <c r="Z351" s="214"/>
      <c r="AA351" s="214"/>
      <c r="AB351" s="214"/>
      <c r="AC351" s="214"/>
      <c r="AD351" s="214"/>
      <c r="AE351" s="214"/>
      <c r="AF351" s="214"/>
      <c r="AG351" s="214" t="s">
        <v>227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21"/>
      <c r="B352" s="222"/>
      <c r="C352" s="261" t="s">
        <v>512</v>
      </c>
      <c r="D352" s="250"/>
      <c r="E352" s="251"/>
      <c r="F352" s="224"/>
      <c r="G352" s="224"/>
      <c r="H352" s="224"/>
      <c r="I352" s="224"/>
      <c r="J352" s="224"/>
      <c r="K352" s="224"/>
      <c r="L352" s="224"/>
      <c r="M352" s="224"/>
      <c r="N352" s="224"/>
      <c r="O352" s="224"/>
      <c r="P352" s="224"/>
      <c r="Q352" s="224"/>
      <c r="R352" s="224"/>
      <c r="S352" s="224"/>
      <c r="T352" s="224"/>
      <c r="U352" s="224"/>
      <c r="V352" s="224"/>
      <c r="W352" s="224"/>
      <c r="X352" s="224"/>
      <c r="Y352" s="214"/>
      <c r="Z352" s="214"/>
      <c r="AA352" s="214"/>
      <c r="AB352" s="214"/>
      <c r="AC352" s="214"/>
      <c r="AD352" s="214"/>
      <c r="AE352" s="214"/>
      <c r="AF352" s="214"/>
      <c r="AG352" s="214" t="s">
        <v>227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21"/>
      <c r="B353" s="222"/>
      <c r="C353" s="261" t="s">
        <v>513</v>
      </c>
      <c r="D353" s="250"/>
      <c r="E353" s="251">
        <v>1292.61256</v>
      </c>
      <c r="F353" s="224"/>
      <c r="G353" s="224"/>
      <c r="H353" s="224"/>
      <c r="I353" s="224"/>
      <c r="J353" s="224"/>
      <c r="K353" s="224"/>
      <c r="L353" s="224"/>
      <c r="M353" s="224"/>
      <c r="N353" s="224"/>
      <c r="O353" s="224"/>
      <c r="P353" s="224"/>
      <c r="Q353" s="224"/>
      <c r="R353" s="224"/>
      <c r="S353" s="224"/>
      <c r="T353" s="224"/>
      <c r="U353" s="224"/>
      <c r="V353" s="224"/>
      <c r="W353" s="224"/>
      <c r="X353" s="224"/>
      <c r="Y353" s="214"/>
      <c r="Z353" s="214"/>
      <c r="AA353" s="214"/>
      <c r="AB353" s="214"/>
      <c r="AC353" s="214"/>
      <c r="AD353" s="214"/>
      <c r="AE353" s="214"/>
      <c r="AF353" s="214"/>
      <c r="AG353" s="214" t="s">
        <v>227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21"/>
      <c r="B354" s="222"/>
      <c r="C354" s="258"/>
      <c r="D354" s="241"/>
      <c r="E354" s="241"/>
      <c r="F354" s="241"/>
      <c r="G354" s="241"/>
      <c r="H354" s="224"/>
      <c r="I354" s="224"/>
      <c r="J354" s="224"/>
      <c r="K354" s="224"/>
      <c r="L354" s="224"/>
      <c r="M354" s="224"/>
      <c r="N354" s="224"/>
      <c r="O354" s="224"/>
      <c r="P354" s="224"/>
      <c r="Q354" s="224"/>
      <c r="R354" s="224"/>
      <c r="S354" s="224"/>
      <c r="T354" s="224"/>
      <c r="U354" s="224"/>
      <c r="V354" s="224"/>
      <c r="W354" s="224"/>
      <c r="X354" s="224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148</v>
      </c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x14ac:dyDescent="0.2">
      <c r="A355" s="227" t="s">
        <v>139</v>
      </c>
      <c r="B355" s="228" t="s">
        <v>91</v>
      </c>
      <c r="C355" s="244" t="s">
        <v>92</v>
      </c>
      <c r="D355" s="229"/>
      <c r="E355" s="230"/>
      <c r="F355" s="231"/>
      <c r="G355" s="231">
        <f>SUMIF(AG356:AG364,"&lt;&gt;NOR",G356:G364)</f>
        <v>0</v>
      </c>
      <c r="H355" s="231"/>
      <c r="I355" s="231">
        <f>SUM(I356:I364)</f>
        <v>0</v>
      </c>
      <c r="J355" s="231"/>
      <c r="K355" s="231">
        <f>SUM(K356:K364)</f>
        <v>0</v>
      </c>
      <c r="L355" s="231"/>
      <c r="M355" s="231">
        <f>SUM(M356:M364)</f>
        <v>0</v>
      </c>
      <c r="N355" s="231"/>
      <c r="O355" s="231">
        <f>SUM(O356:O364)</f>
        <v>0.01</v>
      </c>
      <c r="P355" s="231"/>
      <c r="Q355" s="231">
        <f>SUM(Q356:Q364)</f>
        <v>0</v>
      </c>
      <c r="R355" s="231"/>
      <c r="S355" s="231"/>
      <c r="T355" s="232"/>
      <c r="U355" s="226"/>
      <c r="V355" s="226">
        <f>SUM(V356:V364)</f>
        <v>1.17</v>
      </c>
      <c r="W355" s="226"/>
      <c r="X355" s="226"/>
      <c r="AG355" t="s">
        <v>140</v>
      </c>
    </row>
    <row r="356" spans="1:60" outlineLevel="1" x14ac:dyDescent="0.2">
      <c r="A356" s="233">
        <v>90</v>
      </c>
      <c r="B356" s="234" t="s">
        <v>514</v>
      </c>
      <c r="C356" s="245" t="s">
        <v>515</v>
      </c>
      <c r="D356" s="235" t="s">
        <v>179</v>
      </c>
      <c r="E356" s="236">
        <v>3</v>
      </c>
      <c r="F356" s="237"/>
      <c r="G356" s="238">
        <f>ROUND(E356*F356,2)</f>
        <v>0</v>
      </c>
      <c r="H356" s="237"/>
      <c r="I356" s="238">
        <f>ROUND(E356*H356,2)</f>
        <v>0</v>
      </c>
      <c r="J356" s="237"/>
      <c r="K356" s="238">
        <f>ROUND(E356*J356,2)</f>
        <v>0</v>
      </c>
      <c r="L356" s="238">
        <v>21</v>
      </c>
      <c r="M356" s="238">
        <f>G356*(1+L356/100)</f>
        <v>0</v>
      </c>
      <c r="N356" s="238">
        <v>3.3999999999999998E-3</v>
      </c>
      <c r="O356" s="238">
        <f>ROUND(E356*N356,2)</f>
        <v>0.01</v>
      </c>
      <c r="P356" s="238">
        <v>0</v>
      </c>
      <c r="Q356" s="238">
        <f>ROUND(E356*P356,2)</f>
        <v>0</v>
      </c>
      <c r="R356" s="238" t="s">
        <v>516</v>
      </c>
      <c r="S356" s="238" t="s">
        <v>160</v>
      </c>
      <c r="T356" s="239" t="s">
        <v>190</v>
      </c>
      <c r="U356" s="224">
        <v>0.39</v>
      </c>
      <c r="V356" s="224">
        <f>ROUND(E356*U356,2)</f>
        <v>1.17</v>
      </c>
      <c r="W356" s="224"/>
      <c r="X356" s="224" t="s">
        <v>146</v>
      </c>
      <c r="Y356" s="214"/>
      <c r="Z356" s="214"/>
      <c r="AA356" s="214"/>
      <c r="AB356" s="214"/>
      <c r="AC356" s="214"/>
      <c r="AD356" s="214"/>
      <c r="AE356" s="214"/>
      <c r="AF356" s="214"/>
      <c r="AG356" s="214" t="s">
        <v>517</v>
      </c>
      <c r="AH356" s="214"/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21"/>
      <c r="B357" s="222"/>
      <c r="C357" s="259" t="s">
        <v>518</v>
      </c>
      <c r="D357" s="254"/>
      <c r="E357" s="254"/>
      <c r="F357" s="254"/>
      <c r="G357" s="254"/>
      <c r="H357" s="224"/>
      <c r="I357" s="224"/>
      <c r="J357" s="224"/>
      <c r="K357" s="224"/>
      <c r="L357" s="224"/>
      <c r="M357" s="224"/>
      <c r="N357" s="224"/>
      <c r="O357" s="224"/>
      <c r="P357" s="224"/>
      <c r="Q357" s="224"/>
      <c r="R357" s="224"/>
      <c r="S357" s="224"/>
      <c r="T357" s="224"/>
      <c r="U357" s="224"/>
      <c r="V357" s="224"/>
      <c r="W357" s="224"/>
      <c r="X357" s="224"/>
      <c r="Y357" s="214"/>
      <c r="Z357" s="214"/>
      <c r="AA357" s="214"/>
      <c r="AB357" s="214"/>
      <c r="AC357" s="214"/>
      <c r="AD357" s="214"/>
      <c r="AE357" s="214"/>
      <c r="AF357" s="214"/>
      <c r="AG357" s="214" t="s">
        <v>212</v>
      </c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">
      <c r="A358" s="221"/>
      <c r="B358" s="222"/>
      <c r="C358" s="261" t="s">
        <v>519</v>
      </c>
      <c r="D358" s="250"/>
      <c r="E358" s="251">
        <v>3</v>
      </c>
      <c r="F358" s="224"/>
      <c r="G358" s="224"/>
      <c r="H358" s="224"/>
      <c r="I358" s="224"/>
      <c r="J358" s="224"/>
      <c r="K358" s="224"/>
      <c r="L358" s="224"/>
      <c r="M358" s="224"/>
      <c r="N358" s="224"/>
      <c r="O358" s="224"/>
      <c r="P358" s="224"/>
      <c r="Q358" s="224"/>
      <c r="R358" s="224"/>
      <c r="S358" s="224"/>
      <c r="T358" s="224"/>
      <c r="U358" s="224"/>
      <c r="V358" s="224"/>
      <c r="W358" s="224"/>
      <c r="X358" s="224"/>
      <c r="Y358" s="214"/>
      <c r="Z358" s="214"/>
      <c r="AA358" s="214"/>
      <c r="AB358" s="214"/>
      <c r="AC358" s="214"/>
      <c r="AD358" s="214"/>
      <c r="AE358" s="214"/>
      <c r="AF358" s="214"/>
      <c r="AG358" s="214" t="s">
        <v>227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">
      <c r="A359" s="221"/>
      <c r="B359" s="222"/>
      <c r="C359" s="258"/>
      <c r="D359" s="241"/>
      <c r="E359" s="241"/>
      <c r="F359" s="241"/>
      <c r="G359" s="241"/>
      <c r="H359" s="224"/>
      <c r="I359" s="224"/>
      <c r="J359" s="224"/>
      <c r="K359" s="224"/>
      <c r="L359" s="224"/>
      <c r="M359" s="224"/>
      <c r="N359" s="224"/>
      <c r="O359" s="224"/>
      <c r="P359" s="224"/>
      <c r="Q359" s="224"/>
      <c r="R359" s="224"/>
      <c r="S359" s="224"/>
      <c r="T359" s="224"/>
      <c r="U359" s="224"/>
      <c r="V359" s="224"/>
      <c r="W359" s="224"/>
      <c r="X359" s="224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148</v>
      </c>
      <c r="AH359" s="214"/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ht="22.5" outlineLevel="1" x14ac:dyDescent="0.2">
      <c r="A360" s="233">
        <v>91</v>
      </c>
      <c r="B360" s="234" t="s">
        <v>520</v>
      </c>
      <c r="C360" s="245" t="s">
        <v>521</v>
      </c>
      <c r="D360" s="235" t="s">
        <v>179</v>
      </c>
      <c r="E360" s="236">
        <v>3</v>
      </c>
      <c r="F360" s="237"/>
      <c r="G360" s="238">
        <f>ROUND(E360*F360,2)</f>
        <v>0</v>
      </c>
      <c r="H360" s="237"/>
      <c r="I360" s="238">
        <f>ROUND(E360*H360,2)</f>
        <v>0</v>
      </c>
      <c r="J360" s="237"/>
      <c r="K360" s="238">
        <f>ROUND(E360*J360,2)</f>
        <v>0</v>
      </c>
      <c r="L360" s="238">
        <v>21</v>
      </c>
      <c r="M360" s="238">
        <f>G360*(1+L360/100)</f>
        <v>0</v>
      </c>
      <c r="N360" s="238">
        <v>2.9999999999999997E-4</v>
      </c>
      <c r="O360" s="238">
        <f>ROUND(E360*N360,2)</f>
        <v>0</v>
      </c>
      <c r="P360" s="238">
        <v>0</v>
      </c>
      <c r="Q360" s="238">
        <f>ROUND(E360*P360,2)</f>
        <v>0</v>
      </c>
      <c r="R360" s="238" t="s">
        <v>361</v>
      </c>
      <c r="S360" s="238" t="s">
        <v>160</v>
      </c>
      <c r="T360" s="239" t="s">
        <v>190</v>
      </c>
      <c r="U360" s="224">
        <v>0</v>
      </c>
      <c r="V360" s="224">
        <f>ROUND(E360*U360,2)</f>
        <v>0</v>
      </c>
      <c r="W360" s="224"/>
      <c r="X360" s="224" t="s">
        <v>356</v>
      </c>
      <c r="Y360" s="214"/>
      <c r="Z360" s="214"/>
      <c r="AA360" s="214"/>
      <c r="AB360" s="214"/>
      <c r="AC360" s="214"/>
      <c r="AD360" s="214"/>
      <c r="AE360" s="214"/>
      <c r="AF360" s="214"/>
      <c r="AG360" s="214" t="s">
        <v>362</v>
      </c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21"/>
      <c r="B361" s="222"/>
      <c r="C361" s="246"/>
      <c r="D361" s="242"/>
      <c r="E361" s="242"/>
      <c r="F361" s="242"/>
      <c r="G361" s="242"/>
      <c r="H361" s="224"/>
      <c r="I361" s="224"/>
      <c r="J361" s="224"/>
      <c r="K361" s="224"/>
      <c r="L361" s="224"/>
      <c r="M361" s="224"/>
      <c r="N361" s="224"/>
      <c r="O361" s="224"/>
      <c r="P361" s="224"/>
      <c r="Q361" s="224"/>
      <c r="R361" s="224"/>
      <c r="S361" s="224"/>
      <c r="T361" s="224"/>
      <c r="U361" s="224"/>
      <c r="V361" s="224"/>
      <c r="W361" s="224"/>
      <c r="X361" s="224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148</v>
      </c>
      <c r="AH361" s="214"/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21">
        <v>92</v>
      </c>
      <c r="B362" s="222" t="s">
        <v>522</v>
      </c>
      <c r="C362" s="262" t="s">
        <v>523</v>
      </c>
      <c r="D362" s="223" t="s">
        <v>0</v>
      </c>
      <c r="E362" s="240"/>
      <c r="F362" s="225"/>
      <c r="G362" s="224">
        <f>ROUND(E362*F362,2)</f>
        <v>0</v>
      </c>
      <c r="H362" s="225"/>
      <c r="I362" s="224">
        <f>ROUND(E362*H362,2)</f>
        <v>0</v>
      </c>
      <c r="J362" s="225"/>
      <c r="K362" s="224">
        <f>ROUND(E362*J362,2)</f>
        <v>0</v>
      </c>
      <c r="L362" s="224">
        <v>21</v>
      </c>
      <c r="M362" s="224">
        <f>G362*(1+L362/100)</f>
        <v>0</v>
      </c>
      <c r="N362" s="224">
        <v>0</v>
      </c>
      <c r="O362" s="224">
        <f>ROUND(E362*N362,2)</f>
        <v>0</v>
      </c>
      <c r="P362" s="224">
        <v>0</v>
      </c>
      <c r="Q362" s="224">
        <f>ROUND(E362*P362,2)</f>
        <v>0</v>
      </c>
      <c r="R362" s="224" t="s">
        <v>516</v>
      </c>
      <c r="S362" s="224" t="s">
        <v>160</v>
      </c>
      <c r="T362" s="224" t="s">
        <v>190</v>
      </c>
      <c r="U362" s="224">
        <v>0</v>
      </c>
      <c r="V362" s="224">
        <f>ROUND(E362*U362,2)</f>
        <v>0</v>
      </c>
      <c r="W362" s="224"/>
      <c r="X362" s="224" t="s">
        <v>506</v>
      </c>
      <c r="Y362" s="214"/>
      <c r="Z362" s="214"/>
      <c r="AA362" s="214"/>
      <c r="AB362" s="214"/>
      <c r="AC362" s="214"/>
      <c r="AD362" s="214"/>
      <c r="AE362" s="214"/>
      <c r="AF362" s="214"/>
      <c r="AG362" s="214" t="s">
        <v>507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21"/>
      <c r="B363" s="222"/>
      <c r="C363" s="263" t="s">
        <v>524</v>
      </c>
      <c r="D363" s="256"/>
      <c r="E363" s="256"/>
      <c r="F363" s="256"/>
      <c r="G363" s="256"/>
      <c r="H363" s="224"/>
      <c r="I363" s="224"/>
      <c r="J363" s="224"/>
      <c r="K363" s="224"/>
      <c r="L363" s="224"/>
      <c r="M363" s="224"/>
      <c r="N363" s="224"/>
      <c r="O363" s="224"/>
      <c r="P363" s="224"/>
      <c r="Q363" s="224"/>
      <c r="R363" s="224"/>
      <c r="S363" s="224"/>
      <c r="T363" s="224"/>
      <c r="U363" s="224"/>
      <c r="V363" s="224"/>
      <c r="W363" s="224"/>
      <c r="X363" s="224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193</v>
      </c>
      <c r="AH363" s="214"/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21"/>
      <c r="B364" s="222"/>
      <c r="C364" s="258"/>
      <c r="D364" s="241"/>
      <c r="E364" s="241"/>
      <c r="F364" s="241"/>
      <c r="G364" s="241"/>
      <c r="H364" s="224"/>
      <c r="I364" s="224"/>
      <c r="J364" s="224"/>
      <c r="K364" s="224"/>
      <c r="L364" s="224"/>
      <c r="M364" s="224"/>
      <c r="N364" s="224"/>
      <c r="O364" s="224"/>
      <c r="P364" s="224"/>
      <c r="Q364" s="224"/>
      <c r="R364" s="224"/>
      <c r="S364" s="224"/>
      <c r="T364" s="224"/>
      <c r="U364" s="224"/>
      <c r="V364" s="224"/>
      <c r="W364" s="224"/>
      <c r="X364" s="224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148</v>
      </c>
      <c r="AH364" s="214"/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x14ac:dyDescent="0.2">
      <c r="A365" s="227" t="s">
        <v>139</v>
      </c>
      <c r="B365" s="228" t="s">
        <v>99</v>
      </c>
      <c r="C365" s="244" t="s">
        <v>100</v>
      </c>
      <c r="D365" s="229"/>
      <c r="E365" s="230"/>
      <c r="F365" s="231"/>
      <c r="G365" s="231">
        <f>SUMIF(AG366:AG367,"&lt;&gt;NOR",G366:G367)</f>
        <v>0</v>
      </c>
      <c r="H365" s="231"/>
      <c r="I365" s="231">
        <f>SUM(I366:I367)</f>
        <v>0</v>
      </c>
      <c r="J365" s="231"/>
      <c r="K365" s="231">
        <f>SUM(K366:K367)</f>
        <v>0</v>
      </c>
      <c r="L365" s="231"/>
      <c r="M365" s="231">
        <f>SUM(M366:M367)</f>
        <v>0</v>
      </c>
      <c r="N365" s="231"/>
      <c r="O365" s="231">
        <f>SUM(O366:O367)</f>
        <v>0</v>
      </c>
      <c r="P365" s="231"/>
      <c r="Q365" s="231">
        <f>SUM(Q366:Q367)</f>
        <v>0</v>
      </c>
      <c r="R365" s="231"/>
      <c r="S365" s="231"/>
      <c r="T365" s="232"/>
      <c r="U365" s="226"/>
      <c r="V365" s="226">
        <f>SUM(V366:V367)</f>
        <v>0.88</v>
      </c>
      <c r="W365" s="226"/>
      <c r="X365" s="226"/>
      <c r="AG365" t="s">
        <v>140</v>
      </c>
    </row>
    <row r="366" spans="1:60" ht="22.5" outlineLevel="1" x14ac:dyDescent="0.2">
      <c r="A366" s="233">
        <v>93</v>
      </c>
      <c r="B366" s="234" t="s">
        <v>525</v>
      </c>
      <c r="C366" s="245" t="s">
        <v>526</v>
      </c>
      <c r="D366" s="235" t="s">
        <v>179</v>
      </c>
      <c r="E366" s="236">
        <v>6.75</v>
      </c>
      <c r="F366" s="237"/>
      <c r="G366" s="238">
        <f>ROUND(E366*F366,2)</f>
        <v>0</v>
      </c>
      <c r="H366" s="237"/>
      <c r="I366" s="238">
        <f>ROUND(E366*H366,2)</f>
        <v>0</v>
      </c>
      <c r="J366" s="237"/>
      <c r="K366" s="238">
        <f>ROUND(E366*J366,2)</f>
        <v>0</v>
      </c>
      <c r="L366" s="238">
        <v>21</v>
      </c>
      <c r="M366" s="238">
        <f>G366*(1+L366/100)</f>
        <v>0</v>
      </c>
      <c r="N366" s="238">
        <v>6.7000000000000002E-4</v>
      </c>
      <c r="O366" s="238">
        <f>ROUND(E366*N366,2)</f>
        <v>0</v>
      </c>
      <c r="P366" s="238">
        <v>0</v>
      </c>
      <c r="Q366" s="238">
        <f>ROUND(E366*P366,2)</f>
        <v>0</v>
      </c>
      <c r="R366" s="238" t="s">
        <v>527</v>
      </c>
      <c r="S366" s="238" t="s">
        <v>160</v>
      </c>
      <c r="T366" s="239" t="s">
        <v>190</v>
      </c>
      <c r="U366" s="224">
        <v>0.13</v>
      </c>
      <c r="V366" s="224">
        <f>ROUND(E366*U366,2)</f>
        <v>0.88</v>
      </c>
      <c r="W366" s="224"/>
      <c r="X366" s="224" t="s">
        <v>146</v>
      </c>
      <c r="Y366" s="214"/>
      <c r="Z366" s="214"/>
      <c r="AA366" s="214"/>
      <c r="AB366" s="214"/>
      <c r="AC366" s="214"/>
      <c r="AD366" s="214"/>
      <c r="AE366" s="214"/>
      <c r="AF366" s="214"/>
      <c r="AG366" s="214" t="s">
        <v>191</v>
      </c>
      <c r="AH366" s="214"/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21"/>
      <c r="B367" s="222"/>
      <c r="C367" s="246"/>
      <c r="D367" s="242"/>
      <c r="E367" s="242"/>
      <c r="F367" s="242"/>
      <c r="G367" s="242"/>
      <c r="H367" s="224"/>
      <c r="I367" s="224"/>
      <c r="J367" s="224"/>
      <c r="K367" s="224"/>
      <c r="L367" s="224"/>
      <c r="M367" s="224"/>
      <c r="N367" s="224"/>
      <c r="O367" s="224"/>
      <c r="P367" s="224"/>
      <c r="Q367" s="224"/>
      <c r="R367" s="224"/>
      <c r="S367" s="224"/>
      <c r="T367" s="224"/>
      <c r="U367" s="224"/>
      <c r="V367" s="224"/>
      <c r="W367" s="224"/>
      <c r="X367" s="224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148</v>
      </c>
      <c r="AH367" s="214"/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x14ac:dyDescent="0.2">
      <c r="A368" s="227" t="s">
        <v>139</v>
      </c>
      <c r="B368" s="228" t="s">
        <v>101</v>
      </c>
      <c r="C368" s="244" t="s">
        <v>102</v>
      </c>
      <c r="D368" s="229"/>
      <c r="E368" s="230"/>
      <c r="F368" s="231"/>
      <c r="G368" s="231">
        <f>SUMIF(AG369:AG370,"&lt;&gt;NOR",G369:G370)</f>
        <v>0</v>
      </c>
      <c r="H368" s="231"/>
      <c r="I368" s="231">
        <f>SUM(I369:I370)</f>
        <v>0</v>
      </c>
      <c r="J368" s="231"/>
      <c r="K368" s="231">
        <f>SUM(K369:K370)</f>
        <v>0</v>
      </c>
      <c r="L368" s="231"/>
      <c r="M368" s="231">
        <f>SUM(M369:M370)</f>
        <v>0</v>
      </c>
      <c r="N368" s="231"/>
      <c r="O368" s="231">
        <f>SUM(O369:O370)</f>
        <v>0</v>
      </c>
      <c r="P368" s="231"/>
      <c r="Q368" s="231">
        <f>SUM(Q369:Q370)</f>
        <v>0</v>
      </c>
      <c r="R368" s="231"/>
      <c r="S368" s="231"/>
      <c r="T368" s="232"/>
      <c r="U368" s="226"/>
      <c r="V368" s="226">
        <f>SUM(V369:V370)</f>
        <v>0</v>
      </c>
      <c r="W368" s="226"/>
      <c r="X368" s="226"/>
      <c r="AG368" t="s">
        <v>140</v>
      </c>
    </row>
    <row r="369" spans="1:60" outlineLevel="1" x14ac:dyDescent="0.2">
      <c r="A369" s="233">
        <v>94</v>
      </c>
      <c r="B369" s="234" t="s">
        <v>528</v>
      </c>
      <c r="C369" s="245" t="s">
        <v>529</v>
      </c>
      <c r="D369" s="235" t="s">
        <v>196</v>
      </c>
      <c r="E369" s="236">
        <v>1</v>
      </c>
      <c r="F369" s="237"/>
      <c r="G369" s="238">
        <f>ROUND(E369*F369,2)</f>
        <v>0</v>
      </c>
      <c r="H369" s="237"/>
      <c r="I369" s="238">
        <f>ROUND(E369*H369,2)</f>
        <v>0</v>
      </c>
      <c r="J369" s="237"/>
      <c r="K369" s="238">
        <f>ROUND(E369*J369,2)</f>
        <v>0</v>
      </c>
      <c r="L369" s="238">
        <v>21</v>
      </c>
      <c r="M369" s="238">
        <f>G369*(1+L369/100)</f>
        <v>0</v>
      </c>
      <c r="N369" s="238">
        <v>0</v>
      </c>
      <c r="O369" s="238">
        <f>ROUND(E369*N369,2)</f>
        <v>0</v>
      </c>
      <c r="P369" s="238">
        <v>0</v>
      </c>
      <c r="Q369" s="238">
        <f>ROUND(E369*P369,2)</f>
        <v>0</v>
      </c>
      <c r="R369" s="238"/>
      <c r="S369" s="238" t="s">
        <v>144</v>
      </c>
      <c r="T369" s="239" t="s">
        <v>145</v>
      </c>
      <c r="U369" s="224">
        <v>0</v>
      </c>
      <c r="V369" s="224">
        <f>ROUND(E369*U369,2)</f>
        <v>0</v>
      </c>
      <c r="W369" s="224"/>
      <c r="X369" s="224" t="s">
        <v>146</v>
      </c>
      <c r="Y369" s="214"/>
      <c r="Z369" s="214"/>
      <c r="AA369" s="214"/>
      <c r="AB369" s="214"/>
      <c r="AC369" s="214"/>
      <c r="AD369" s="214"/>
      <c r="AE369" s="214"/>
      <c r="AF369" s="214"/>
      <c r="AG369" s="214" t="s">
        <v>147</v>
      </c>
      <c r="AH369" s="214"/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21"/>
      <c r="B370" s="222"/>
      <c r="C370" s="246"/>
      <c r="D370" s="242"/>
      <c r="E370" s="242"/>
      <c r="F370" s="242"/>
      <c r="G370" s="242"/>
      <c r="H370" s="224"/>
      <c r="I370" s="224"/>
      <c r="J370" s="224"/>
      <c r="K370" s="224"/>
      <c r="L370" s="224"/>
      <c r="M370" s="224"/>
      <c r="N370" s="224"/>
      <c r="O370" s="224"/>
      <c r="P370" s="224"/>
      <c r="Q370" s="224"/>
      <c r="R370" s="224"/>
      <c r="S370" s="224"/>
      <c r="T370" s="224"/>
      <c r="U370" s="224"/>
      <c r="V370" s="224"/>
      <c r="W370" s="224"/>
      <c r="X370" s="224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148</v>
      </c>
      <c r="AH370" s="214"/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x14ac:dyDescent="0.2">
      <c r="A371" s="227" t="s">
        <v>139</v>
      </c>
      <c r="B371" s="228" t="s">
        <v>103</v>
      </c>
      <c r="C371" s="244" t="s">
        <v>104</v>
      </c>
      <c r="D371" s="229"/>
      <c r="E371" s="230"/>
      <c r="F371" s="231"/>
      <c r="G371" s="231">
        <f>SUMIF(AG372:AG387,"&lt;&gt;NOR",G372:G387)</f>
        <v>0</v>
      </c>
      <c r="H371" s="231"/>
      <c r="I371" s="231">
        <f>SUM(I372:I387)</f>
        <v>0</v>
      </c>
      <c r="J371" s="231"/>
      <c r="K371" s="231">
        <f>SUM(K372:K387)</f>
        <v>0</v>
      </c>
      <c r="L371" s="231"/>
      <c r="M371" s="231">
        <f>SUM(M372:M387)</f>
        <v>0</v>
      </c>
      <c r="N371" s="231"/>
      <c r="O371" s="231">
        <f>SUM(O372:O387)</f>
        <v>0</v>
      </c>
      <c r="P371" s="231"/>
      <c r="Q371" s="231">
        <f>SUM(Q372:Q387)</f>
        <v>0</v>
      </c>
      <c r="R371" s="231"/>
      <c r="S371" s="231"/>
      <c r="T371" s="232"/>
      <c r="U371" s="226"/>
      <c r="V371" s="226">
        <f>SUM(V372:V387)</f>
        <v>28.99</v>
      </c>
      <c r="W371" s="226"/>
      <c r="X371" s="226"/>
      <c r="AG371" t="s">
        <v>140</v>
      </c>
    </row>
    <row r="372" spans="1:60" outlineLevel="1" x14ac:dyDescent="0.2">
      <c r="A372" s="233">
        <v>95</v>
      </c>
      <c r="B372" s="234" t="s">
        <v>530</v>
      </c>
      <c r="C372" s="245" t="s">
        <v>531</v>
      </c>
      <c r="D372" s="235" t="s">
        <v>237</v>
      </c>
      <c r="E372" s="236">
        <v>280</v>
      </c>
      <c r="F372" s="237"/>
      <c r="G372" s="238">
        <f>ROUND(E372*F372,2)</f>
        <v>0</v>
      </c>
      <c r="H372" s="237"/>
      <c r="I372" s="238">
        <f>ROUND(E372*H372,2)</f>
        <v>0</v>
      </c>
      <c r="J372" s="237"/>
      <c r="K372" s="238">
        <f>ROUND(E372*J372,2)</f>
        <v>0</v>
      </c>
      <c r="L372" s="238">
        <v>21</v>
      </c>
      <c r="M372" s="238">
        <f>G372*(1+L372/100)</f>
        <v>0</v>
      </c>
      <c r="N372" s="238">
        <v>0</v>
      </c>
      <c r="O372" s="238">
        <f>ROUND(E372*N372,2)</f>
        <v>0</v>
      </c>
      <c r="P372" s="238">
        <v>0</v>
      </c>
      <c r="Q372" s="238">
        <f>ROUND(E372*P372,2)</f>
        <v>0</v>
      </c>
      <c r="R372" s="238"/>
      <c r="S372" s="238" t="s">
        <v>160</v>
      </c>
      <c r="T372" s="239" t="s">
        <v>190</v>
      </c>
      <c r="U372" s="224">
        <v>0.08</v>
      </c>
      <c r="V372" s="224">
        <f>ROUND(E372*U372,2)</f>
        <v>22.4</v>
      </c>
      <c r="W372" s="224"/>
      <c r="X372" s="224" t="s">
        <v>146</v>
      </c>
      <c r="Y372" s="214"/>
      <c r="Z372" s="214"/>
      <c r="AA372" s="214"/>
      <c r="AB372" s="214"/>
      <c r="AC372" s="214"/>
      <c r="AD372" s="214"/>
      <c r="AE372" s="214"/>
      <c r="AF372" s="214"/>
      <c r="AG372" s="214" t="s">
        <v>191</v>
      </c>
      <c r="AH372" s="214"/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1" x14ac:dyDescent="0.2">
      <c r="A373" s="221"/>
      <c r="B373" s="222"/>
      <c r="C373" s="246"/>
      <c r="D373" s="242"/>
      <c r="E373" s="242"/>
      <c r="F373" s="242"/>
      <c r="G373" s="242"/>
      <c r="H373" s="224"/>
      <c r="I373" s="224"/>
      <c r="J373" s="224"/>
      <c r="K373" s="224"/>
      <c r="L373" s="224"/>
      <c r="M373" s="224"/>
      <c r="N373" s="224"/>
      <c r="O373" s="224"/>
      <c r="P373" s="224"/>
      <c r="Q373" s="224"/>
      <c r="R373" s="224"/>
      <c r="S373" s="224"/>
      <c r="T373" s="224"/>
      <c r="U373" s="224"/>
      <c r="V373" s="224"/>
      <c r="W373" s="224"/>
      <c r="X373" s="224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148</v>
      </c>
      <c r="AH373" s="214"/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">
      <c r="A374" s="233">
        <v>96</v>
      </c>
      <c r="B374" s="234" t="s">
        <v>532</v>
      </c>
      <c r="C374" s="245" t="s">
        <v>533</v>
      </c>
      <c r="D374" s="235" t="s">
        <v>237</v>
      </c>
      <c r="E374" s="236">
        <v>6</v>
      </c>
      <c r="F374" s="237"/>
      <c r="G374" s="238">
        <f>ROUND(E374*F374,2)</f>
        <v>0</v>
      </c>
      <c r="H374" s="237"/>
      <c r="I374" s="238">
        <f>ROUND(E374*H374,2)</f>
        <v>0</v>
      </c>
      <c r="J374" s="237"/>
      <c r="K374" s="238">
        <f>ROUND(E374*J374,2)</f>
        <v>0</v>
      </c>
      <c r="L374" s="238">
        <v>21</v>
      </c>
      <c r="M374" s="238">
        <f>G374*(1+L374/100)</f>
        <v>0</v>
      </c>
      <c r="N374" s="238">
        <v>0</v>
      </c>
      <c r="O374" s="238">
        <f>ROUND(E374*N374,2)</f>
        <v>0</v>
      </c>
      <c r="P374" s="238">
        <v>0</v>
      </c>
      <c r="Q374" s="238">
        <f>ROUND(E374*P374,2)</f>
        <v>0</v>
      </c>
      <c r="R374" s="238"/>
      <c r="S374" s="238" t="s">
        <v>160</v>
      </c>
      <c r="T374" s="239" t="s">
        <v>190</v>
      </c>
      <c r="U374" s="224">
        <v>0.12</v>
      </c>
      <c r="V374" s="224">
        <f>ROUND(E374*U374,2)</f>
        <v>0.72</v>
      </c>
      <c r="W374" s="224"/>
      <c r="X374" s="224" t="s">
        <v>146</v>
      </c>
      <c r="Y374" s="214"/>
      <c r="Z374" s="214"/>
      <c r="AA374" s="214"/>
      <c r="AB374" s="214"/>
      <c r="AC374" s="214"/>
      <c r="AD374" s="214"/>
      <c r="AE374" s="214"/>
      <c r="AF374" s="214"/>
      <c r="AG374" s="214" t="s">
        <v>191</v>
      </c>
      <c r="AH374" s="214"/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21"/>
      <c r="B375" s="222"/>
      <c r="C375" s="246"/>
      <c r="D375" s="242"/>
      <c r="E375" s="242"/>
      <c r="F375" s="242"/>
      <c r="G375" s="242"/>
      <c r="H375" s="224"/>
      <c r="I375" s="224"/>
      <c r="J375" s="224"/>
      <c r="K375" s="224"/>
      <c r="L375" s="224"/>
      <c r="M375" s="224"/>
      <c r="N375" s="224"/>
      <c r="O375" s="224"/>
      <c r="P375" s="224"/>
      <c r="Q375" s="224"/>
      <c r="R375" s="224"/>
      <c r="S375" s="224"/>
      <c r="T375" s="224"/>
      <c r="U375" s="224"/>
      <c r="V375" s="224"/>
      <c r="W375" s="224"/>
      <c r="X375" s="224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148</v>
      </c>
      <c r="AH375" s="214"/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33">
        <v>97</v>
      </c>
      <c r="B376" s="234" t="s">
        <v>534</v>
      </c>
      <c r="C376" s="245" t="s">
        <v>535</v>
      </c>
      <c r="D376" s="235" t="s">
        <v>237</v>
      </c>
      <c r="E376" s="236">
        <v>3</v>
      </c>
      <c r="F376" s="237"/>
      <c r="G376" s="238">
        <f>ROUND(E376*F376,2)</f>
        <v>0</v>
      </c>
      <c r="H376" s="237"/>
      <c r="I376" s="238">
        <f>ROUND(E376*H376,2)</f>
        <v>0</v>
      </c>
      <c r="J376" s="237"/>
      <c r="K376" s="238">
        <f>ROUND(E376*J376,2)</f>
        <v>0</v>
      </c>
      <c r="L376" s="238">
        <v>21</v>
      </c>
      <c r="M376" s="238">
        <f>G376*(1+L376/100)</f>
        <v>0</v>
      </c>
      <c r="N376" s="238">
        <v>0</v>
      </c>
      <c r="O376" s="238">
        <f>ROUND(E376*N376,2)</f>
        <v>0</v>
      </c>
      <c r="P376" s="238">
        <v>0</v>
      </c>
      <c r="Q376" s="238">
        <f>ROUND(E376*P376,2)</f>
        <v>0</v>
      </c>
      <c r="R376" s="238"/>
      <c r="S376" s="238" t="s">
        <v>160</v>
      </c>
      <c r="T376" s="239" t="s">
        <v>190</v>
      </c>
      <c r="U376" s="224">
        <v>0.09</v>
      </c>
      <c r="V376" s="224">
        <f>ROUND(E376*U376,2)</f>
        <v>0.27</v>
      </c>
      <c r="W376" s="224"/>
      <c r="X376" s="224" t="s">
        <v>146</v>
      </c>
      <c r="Y376" s="214"/>
      <c r="Z376" s="214"/>
      <c r="AA376" s="214"/>
      <c r="AB376" s="214"/>
      <c r="AC376" s="214"/>
      <c r="AD376" s="214"/>
      <c r="AE376" s="214"/>
      <c r="AF376" s="214"/>
      <c r="AG376" s="214" t="s">
        <v>191</v>
      </c>
      <c r="AH376" s="214"/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21"/>
      <c r="B377" s="222"/>
      <c r="C377" s="246"/>
      <c r="D377" s="242"/>
      <c r="E377" s="242"/>
      <c r="F377" s="242"/>
      <c r="G377" s="242"/>
      <c r="H377" s="224"/>
      <c r="I377" s="224"/>
      <c r="J377" s="224"/>
      <c r="K377" s="224"/>
      <c r="L377" s="224"/>
      <c r="M377" s="224"/>
      <c r="N377" s="224"/>
      <c r="O377" s="224"/>
      <c r="P377" s="224"/>
      <c r="Q377" s="224"/>
      <c r="R377" s="224"/>
      <c r="S377" s="224"/>
      <c r="T377" s="224"/>
      <c r="U377" s="224"/>
      <c r="V377" s="224"/>
      <c r="W377" s="224"/>
      <c r="X377" s="224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148</v>
      </c>
      <c r="AH377" s="214"/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33">
        <v>98</v>
      </c>
      <c r="B378" s="234" t="s">
        <v>536</v>
      </c>
      <c r="C378" s="245" t="s">
        <v>537</v>
      </c>
      <c r="D378" s="235" t="s">
        <v>237</v>
      </c>
      <c r="E378" s="236">
        <v>280</v>
      </c>
      <c r="F378" s="237"/>
      <c r="G378" s="238">
        <f>ROUND(E378*F378,2)</f>
        <v>0</v>
      </c>
      <c r="H378" s="237"/>
      <c r="I378" s="238">
        <f>ROUND(E378*H378,2)</f>
        <v>0</v>
      </c>
      <c r="J378" s="237"/>
      <c r="K378" s="238">
        <f>ROUND(E378*J378,2)</f>
        <v>0</v>
      </c>
      <c r="L378" s="238">
        <v>21</v>
      </c>
      <c r="M378" s="238">
        <f>G378*(1+L378/100)</f>
        <v>0</v>
      </c>
      <c r="N378" s="238">
        <v>0</v>
      </c>
      <c r="O378" s="238">
        <f>ROUND(E378*N378,2)</f>
        <v>0</v>
      </c>
      <c r="P378" s="238">
        <v>0</v>
      </c>
      <c r="Q378" s="238">
        <f>ROUND(E378*P378,2)</f>
        <v>0</v>
      </c>
      <c r="R378" s="238"/>
      <c r="S378" s="238" t="s">
        <v>160</v>
      </c>
      <c r="T378" s="239" t="s">
        <v>190</v>
      </c>
      <c r="U378" s="224">
        <v>0.01</v>
      </c>
      <c r="V378" s="224">
        <f>ROUND(E378*U378,2)</f>
        <v>2.8</v>
      </c>
      <c r="W378" s="224"/>
      <c r="X378" s="224" t="s">
        <v>146</v>
      </c>
      <c r="Y378" s="214"/>
      <c r="Z378" s="214"/>
      <c r="AA378" s="214"/>
      <c r="AB378" s="214"/>
      <c r="AC378" s="214"/>
      <c r="AD378" s="214"/>
      <c r="AE378" s="214"/>
      <c r="AF378" s="214"/>
      <c r="AG378" s="214" t="s">
        <v>191</v>
      </c>
      <c r="AH378" s="214"/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">
      <c r="A379" s="221"/>
      <c r="B379" s="222"/>
      <c r="C379" s="246"/>
      <c r="D379" s="242"/>
      <c r="E379" s="242"/>
      <c r="F379" s="242"/>
      <c r="G379" s="242"/>
      <c r="H379" s="224"/>
      <c r="I379" s="224"/>
      <c r="J379" s="224"/>
      <c r="K379" s="224"/>
      <c r="L379" s="224"/>
      <c r="M379" s="224"/>
      <c r="N379" s="224"/>
      <c r="O379" s="224"/>
      <c r="P379" s="224"/>
      <c r="Q379" s="224"/>
      <c r="R379" s="224"/>
      <c r="S379" s="224"/>
      <c r="T379" s="224"/>
      <c r="U379" s="224"/>
      <c r="V379" s="224"/>
      <c r="W379" s="224"/>
      <c r="X379" s="224"/>
      <c r="Y379" s="214"/>
      <c r="Z379" s="214"/>
      <c r="AA379" s="214"/>
      <c r="AB379" s="214"/>
      <c r="AC379" s="214"/>
      <c r="AD379" s="214"/>
      <c r="AE379" s="214"/>
      <c r="AF379" s="214"/>
      <c r="AG379" s="214" t="s">
        <v>148</v>
      </c>
      <c r="AH379" s="214"/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33">
        <v>99</v>
      </c>
      <c r="B380" s="234" t="s">
        <v>538</v>
      </c>
      <c r="C380" s="245" t="s">
        <v>539</v>
      </c>
      <c r="D380" s="235" t="s">
        <v>237</v>
      </c>
      <c r="E380" s="236">
        <v>280</v>
      </c>
      <c r="F380" s="237"/>
      <c r="G380" s="238">
        <f>ROUND(E380*F380,2)</f>
        <v>0</v>
      </c>
      <c r="H380" s="237"/>
      <c r="I380" s="238">
        <f>ROUND(E380*H380,2)</f>
        <v>0</v>
      </c>
      <c r="J380" s="237"/>
      <c r="K380" s="238">
        <f>ROUND(E380*J380,2)</f>
        <v>0</v>
      </c>
      <c r="L380" s="238">
        <v>21</v>
      </c>
      <c r="M380" s="238">
        <f>G380*(1+L380/100)</f>
        <v>0</v>
      </c>
      <c r="N380" s="238">
        <v>0</v>
      </c>
      <c r="O380" s="238">
        <f>ROUND(E380*N380,2)</f>
        <v>0</v>
      </c>
      <c r="P380" s="238">
        <v>0</v>
      </c>
      <c r="Q380" s="238">
        <f>ROUND(E380*P380,2)</f>
        <v>0</v>
      </c>
      <c r="R380" s="238"/>
      <c r="S380" s="238" t="s">
        <v>160</v>
      </c>
      <c r="T380" s="239" t="s">
        <v>190</v>
      </c>
      <c r="U380" s="224">
        <v>0.01</v>
      </c>
      <c r="V380" s="224">
        <f>ROUND(E380*U380,2)</f>
        <v>2.8</v>
      </c>
      <c r="W380" s="224"/>
      <c r="X380" s="224" t="s">
        <v>146</v>
      </c>
      <c r="Y380" s="214"/>
      <c r="Z380" s="214"/>
      <c r="AA380" s="214"/>
      <c r="AB380" s="214"/>
      <c r="AC380" s="214"/>
      <c r="AD380" s="214"/>
      <c r="AE380" s="214"/>
      <c r="AF380" s="214"/>
      <c r="AG380" s="214" t="s">
        <v>191</v>
      </c>
      <c r="AH380" s="214"/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21"/>
      <c r="B381" s="222"/>
      <c r="C381" s="246"/>
      <c r="D381" s="242"/>
      <c r="E381" s="242"/>
      <c r="F381" s="242"/>
      <c r="G381" s="242"/>
      <c r="H381" s="224"/>
      <c r="I381" s="224"/>
      <c r="J381" s="224"/>
      <c r="K381" s="224"/>
      <c r="L381" s="224"/>
      <c r="M381" s="224"/>
      <c r="N381" s="224"/>
      <c r="O381" s="224"/>
      <c r="P381" s="224"/>
      <c r="Q381" s="224"/>
      <c r="R381" s="224"/>
      <c r="S381" s="224"/>
      <c r="T381" s="224"/>
      <c r="U381" s="224"/>
      <c r="V381" s="224"/>
      <c r="W381" s="224"/>
      <c r="X381" s="224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148</v>
      </c>
      <c r="AH381" s="214"/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ht="45" outlineLevel="1" x14ac:dyDescent="0.2">
      <c r="A382" s="233">
        <v>100</v>
      </c>
      <c r="B382" s="234" t="s">
        <v>540</v>
      </c>
      <c r="C382" s="245" t="s">
        <v>541</v>
      </c>
      <c r="D382" s="235" t="s">
        <v>237</v>
      </c>
      <c r="E382" s="236">
        <v>280</v>
      </c>
      <c r="F382" s="237"/>
      <c r="G382" s="238">
        <f>ROUND(E382*F382,2)</f>
        <v>0</v>
      </c>
      <c r="H382" s="237"/>
      <c r="I382" s="238">
        <f>ROUND(E382*H382,2)</f>
        <v>0</v>
      </c>
      <c r="J382" s="237"/>
      <c r="K382" s="238">
        <f>ROUND(E382*J382,2)</f>
        <v>0</v>
      </c>
      <c r="L382" s="238">
        <v>21</v>
      </c>
      <c r="M382" s="238">
        <f>G382*(1+L382/100)</f>
        <v>0</v>
      </c>
      <c r="N382" s="238">
        <v>0</v>
      </c>
      <c r="O382" s="238">
        <f>ROUND(E382*N382,2)</f>
        <v>0</v>
      </c>
      <c r="P382" s="238">
        <v>0</v>
      </c>
      <c r="Q382" s="238">
        <f>ROUND(E382*P382,2)</f>
        <v>0</v>
      </c>
      <c r="R382" s="238" t="s">
        <v>361</v>
      </c>
      <c r="S382" s="238" t="s">
        <v>160</v>
      </c>
      <c r="T382" s="239" t="s">
        <v>190</v>
      </c>
      <c r="U382" s="224">
        <v>0</v>
      </c>
      <c r="V382" s="224">
        <f>ROUND(E382*U382,2)</f>
        <v>0</v>
      </c>
      <c r="W382" s="224"/>
      <c r="X382" s="224" t="s">
        <v>356</v>
      </c>
      <c r="Y382" s="214"/>
      <c r="Z382" s="214"/>
      <c r="AA382" s="214"/>
      <c r="AB382" s="214"/>
      <c r="AC382" s="214"/>
      <c r="AD382" s="214"/>
      <c r="AE382" s="214"/>
      <c r="AF382" s="214"/>
      <c r="AG382" s="214" t="s">
        <v>357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">
      <c r="A383" s="221"/>
      <c r="B383" s="222"/>
      <c r="C383" s="246"/>
      <c r="D383" s="242"/>
      <c r="E383" s="242"/>
      <c r="F383" s="242"/>
      <c r="G383" s="242"/>
      <c r="H383" s="224"/>
      <c r="I383" s="224"/>
      <c r="J383" s="224"/>
      <c r="K383" s="224"/>
      <c r="L383" s="224"/>
      <c r="M383" s="224"/>
      <c r="N383" s="224"/>
      <c r="O383" s="224"/>
      <c r="P383" s="224"/>
      <c r="Q383" s="224"/>
      <c r="R383" s="224"/>
      <c r="S383" s="224"/>
      <c r="T383" s="224"/>
      <c r="U383" s="224"/>
      <c r="V383" s="224"/>
      <c r="W383" s="224"/>
      <c r="X383" s="224"/>
      <c r="Y383" s="214"/>
      <c r="Z383" s="214"/>
      <c r="AA383" s="214"/>
      <c r="AB383" s="214"/>
      <c r="AC383" s="214"/>
      <c r="AD383" s="214"/>
      <c r="AE383" s="214"/>
      <c r="AF383" s="214"/>
      <c r="AG383" s="214" t="s">
        <v>148</v>
      </c>
      <c r="AH383" s="214"/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ht="22.5" outlineLevel="1" x14ac:dyDescent="0.2">
      <c r="A384" s="233">
        <v>101</v>
      </c>
      <c r="B384" s="234" t="s">
        <v>542</v>
      </c>
      <c r="C384" s="245" t="s">
        <v>543</v>
      </c>
      <c r="D384" s="235" t="s">
        <v>196</v>
      </c>
      <c r="E384" s="236">
        <v>6</v>
      </c>
      <c r="F384" s="237"/>
      <c r="G384" s="238">
        <f>ROUND(E384*F384,2)</f>
        <v>0</v>
      </c>
      <c r="H384" s="237"/>
      <c r="I384" s="238">
        <f>ROUND(E384*H384,2)</f>
        <v>0</v>
      </c>
      <c r="J384" s="237"/>
      <c r="K384" s="238">
        <f>ROUND(E384*J384,2)</f>
        <v>0</v>
      </c>
      <c r="L384" s="238">
        <v>21</v>
      </c>
      <c r="M384" s="238">
        <f>G384*(1+L384/100)</f>
        <v>0</v>
      </c>
      <c r="N384" s="238">
        <v>0</v>
      </c>
      <c r="O384" s="238">
        <f>ROUND(E384*N384,2)</f>
        <v>0</v>
      </c>
      <c r="P384" s="238">
        <v>0</v>
      </c>
      <c r="Q384" s="238">
        <f>ROUND(E384*P384,2)</f>
        <v>0</v>
      </c>
      <c r="R384" s="238" t="s">
        <v>361</v>
      </c>
      <c r="S384" s="238" t="s">
        <v>160</v>
      </c>
      <c r="T384" s="239" t="s">
        <v>190</v>
      </c>
      <c r="U384" s="224">
        <v>0</v>
      </c>
      <c r="V384" s="224">
        <f>ROUND(E384*U384,2)</f>
        <v>0</v>
      </c>
      <c r="W384" s="224"/>
      <c r="X384" s="224" t="s">
        <v>356</v>
      </c>
      <c r="Y384" s="214"/>
      <c r="Z384" s="214"/>
      <c r="AA384" s="214"/>
      <c r="AB384" s="214"/>
      <c r="AC384" s="214"/>
      <c r="AD384" s="214"/>
      <c r="AE384" s="214"/>
      <c r="AF384" s="214"/>
      <c r="AG384" s="214" t="s">
        <v>357</v>
      </c>
      <c r="AH384" s="214"/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21"/>
      <c r="B385" s="222"/>
      <c r="C385" s="246"/>
      <c r="D385" s="242"/>
      <c r="E385" s="242"/>
      <c r="F385" s="242"/>
      <c r="G385" s="242"/>
      <c r="H385" s="224"/>
      <c r="I385" s="224"/>
      <c r="J385" s="224"/>
      <c r="K385" s="224"/>
      <c r="L385" s="224"/>
      <c r="M385" s="224"/>
      <c r="N385" s="224"/>
      <c r="O385" s="224"/>
      <c r="P385" s="224"/>
      <c r="Q385" s="224"/>
      <c r="R385" s="224"/>
      <c r="S385" s="224"/>
      <c r="T385" s="224"/>
      <c r="U385" s="224"/>
      <c r="V385" s="224"/>
      <c r="W385" s="224"/>
      <c r="X385" s="224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148</v>
      </c>
      <c r="AH385" s="214"/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ht="22.5" outlineLevel="1" x14ac:dyDescent="0.2">
      <c r="A386" s="233">
        <v>102</v>
      </c>
      <c r="B386" s="234" t="s">
        <v>544</v>
      </c>
      <c r="C386" s="245" t="s">
        <v>545</v>
      </c>
      <c r="D386" s="235" t="s">
        <v>196</v>
      </c>
      <c r="E386" s="236">
        <v>3</v>
      </c>
      <c r="F386" s="237"/>
      <c r="G386" s="238">
        <f>ROUND(E386*F386,2)</f>
        <v>0</v>
      </c>
      <c r="H386" s="237"/>
      <c r="I386" s="238">
        <f>ROUND(E386*H386,2)</f>
        <v>0</v>
      </c>
      <c r="J386" s="237"/>
      <c r="K386" s="238">
        <f>ROUND(E386*J386,2)</f>
        <v>0</v>
      </c>
      <c r="L386" s="238">
        <v>21</v>
      </c>
      <c r="M386" s="238">
        <f>G386*(1+L386/100)</f>
        <v>0</v>
      </c>
      <c r="N386" s="238">
        <v>0</v>
      </c>
      <c r="O386" s="238">
        <f>ROUND(E386*N386,2)</f>
        <v>0</v>
      </c>
      <c r="P386" s="238">
        <v>0</v>
      </c>
      <c r="Q386" s="238">
        <f>ROUND(E386*P386,2)</f>
        <v>0</v>
      </c>
      <c r="R386" s="238" t="s">
        <v>361</v>
      </c>
      <c r="S386" s="238" t="s">
        <v>160</v>
      </c>
      <c r="T386" s="239" t="s">
        <v>190</v>
      </c>
      <c r="U386" s="224">
        <v>0</v>
      </c>
      <c r="V386" s="224">
        <f>ROUND(E386*U386,2)</f>
        <v>0</v>
      </c>
      <c r="W386" s="224"/>
      <c r="X386" s="224" t="s">
        <v>356</v>
      </c>
      <c r="Y386" s="214"/>
      <c r="Z386" s="214"/>
      <c r="AA386" s="214"/>
      <c r="AB386" s="214"/>
      <c r="AC386" s="214"/>
      <c r="AD386" s="214"/>
      <c r="AE386" s="214"/>
      <c r="AF386" s="214"/>
      <c r="AG386" s="214" t="s">
        <v>357</v>
      </c>
      <c r="AH386" s="214"/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21"/>
      <c r="B387" s="222"/>
      <c r="C387" s="246"/>
      <c r="D387" s="242"/>
      <c r="E387" s="242"/>
      <c r="F387" s="242"/>
      <c r="G387" s="242"/>
      <c r="H387" s="224"/>
      <c r="I387" s="224"/>
      <c r="J387" s="224"/>
      <c r="K387" s="224"/>
      <c r="L387" s="224"/>
      <c r="M387" s="224"/>
      <c r="N387" s="224"/>
      <c r="O387" s="224"/>
      <c r="P387" s="224"/>
      <c r="Q387" s="224"/>
      <c r="R387" s="224"/>
      <c r="S387" s="224"/>
      <c r="T387" s="224"/>
      <c r="U387" s="224"/>
      <c r="V387" s="224"/>
      <c r="W387" s="224"/>
      <c r="X387" s="224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148</v>
      </c>
      <c r="AH387" s="214"/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x14ac:dyDescent="0.2">
      <c r="A388" s="227" t="s">
        <v>139</v>
      </c>
      <c r="B388" s="228" t="s">
        <v>107</v>
      </c>
      <c r="C388" s="244" t="s">
        <v>108</v>
      </c>
      <c r="D388" s="229"/>
      <c r="E388" s="230"/>
      <c r="F388" s="231"/>
      <c r="G388" s="231">
        <f>SUMIF(AG389:AG399,"&lt;&gt;NOR",G389:G399)</f>
        <v>0</v>
      </c>
      <c r="H388" s="231"/>
      <c r="I388" s="231">
        <f>SUM(I389:I399)</f>
        <v>0</v>
      </c>
      <c r="J388" s="231"/>
      <c r="K388" s="231">
        <f>SUM(K389:K399)</f>
        <v>0</v>
      </c>
      <c r="L388" s="231"/>
      <c r="M388" s="231">
        <f>SUM(M389:M399)</f>
        <v>0</v>
      </c>
      <c r="N388" s="231"/>
      <c r="O388" s="231">
        <f>SUM(O389:O399)</f>
        <v>0</v>
      </c>
      <c r="P388" s="231"/>
      <c r="Q388" s="231">
        <f>SUM(Q389:Q399)</f>
        <v>0</v>
      </c>
      <c r="R388" s="231"/>
      <c r="S388" s="231"/>
      <c r="T388" s="232"/>
      <c r="U388" s="226"/>
      <c r="V388" s="226">
        <f>SUM(V389:V399)</f>
        <v>131.44</v>
      </c>
      <c r="W388" s="226"/>
      <c r="X388" s="226"/>
      <c r="AG388" t="s">
        <v>140</v>
      </c>
    </row>
    <row r="389" spans="1:60" outlineLevel="1" x14ac:dyDescent="0.2">
      <c r="A389" s="233">
        <v>103</v>
      </c>
      <c r="B389" s="234" t="s">
        <v>546</v>
      </c>
      <c r="C389" s="245" t="s">
        <v>547</v>
      </c>
      <c r="D389" s="235" t="s">
        <v>360</v>
      </c>
      <c r="E389" s="236">
        <v>268.24829</v>
      </c>
      <c r="F389" s="237"/>
      <c r="G389" s="238">
        <f>ROUND(E389*F389,2)</f>
        <v>0</v>
      </c>
      <c r="H389" s="237"/>
      <c r="I389" s="238">
        <f>ROUND(E389*H389,2)</f>
        <v>0</v>
      </c>
      <c r="J389" s="237"/>
      <c r="K389" s="238">
        <f>ROUND(E389*J389,2)</f>
        <v>0</v>
      </c>
      <c r="L389" s="238">
        <v>21</v>
      </c>
      <c r="M389" s="238">
        <f>G389*(1+L389/100)</f>
        <v>0</v>
      </c>
      <c r="N389" s="238">
        <v>0</v>
      </c>
      <c r="O389" s="238">
        <f>ROUND(E389*N389,2)</f>
        <v>0</v>
      </c>
      <c r="P389" s="238">
        <v>0</v>
      </c>
      <c r="Q389" s="238">
        <f>ROUND(E389*P389,2)</f>
        <v>0</v>
      </c>
      <c r="R389" s="238" t="s">
        <v>482</v>
      </c>
      <c r="S389" s="238" t="s">
        <v>160</v>
      </c>
      <c r="T389" s="239" t="s">
        <v>190</v>
      </c>
      <c r="U389" s="224">
        <v>0.49</v>
      </c>
      <c r="V389" s="224">
        <f>ROUND(E389*U389,2)</f>
        <v>131.44</v>
      </c>
      <c r="W389" s="224"/>
      <c r="X389" s="224" t="s">
        <v>548</v>
      </c>
      <c r="Y389" s="214"/>
      <c r="Z389" s="214"/>
      <c r="AA389" s="214"/>
      <c r="AB389" s="214"/>
      <c r="AC389" s="214"/>
      <c r="AD389" s="214"/>
      <c r="AE389" s="214"/>
      <c r="AF389" s="214"/>
      <c r="AG389" s="214" t="s">
        <v>549</v>
      </c>
      <c r="AH389" s="214"/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21"/>
      <c r="B390" s="222"/>
      <c r="C390" s="259" t="s">
        <v>550</v>
      </c>
      <c r="D390" s="254"/>
      <c r="E390" s="254"/>
      <c r="F390" s="254"/>
      <c r="G390" s="254"/>
      <c r="H390" s="224"/>
      <c r="I390" s="224"/>
      <c r="J390" s="224"/>
      <c r="K390" s="224"/>
      <c r="L390" s="224"/>
      <c r="M390" s="224"/>
      <c r="N390" s="224"/>
      <c r="O390" s="224"/>
      <c r="P390" s="224"/>
      <c r="Q390" s="224"/>
      <c r="R390" s="224"/>
      <c r="S390" s="224"/>
      <c r="T390" s="224"/>
      <c r="U390" s="224"/>
      <c r="V390" s="224"/>
      <c r="W390" s="224"/>
      <c r="X390" s="224"/>
      <c r="Y390" s="214"/>
      <c r="Z390" s="214"/>
      <c r="AA390" s="214"/>
      <c r="AB390" s="214"/>
      <c r="AC390" s="214"/>
      <c r="AD390" s="214"/>
      <c r="AE390" s="214"/>
      <c r="AF390" s="214"/>
      <c r="AG390" s="214" t="s">
        <v>212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21"/>
      <c r="B391" s="222"/>
      <c r="C391" s="261" t="s">
        <v>551</v>
      </c>
      <c r="D391" s="250"/>
      <c r="E391" s="251"/>
      <c r="F391" s="224"/>
      <c r="G391" s="224"/>
      <c r="H391" s="224"/>
      <c r="I391" s="224"/>
      <c r="J391" s="224"/>
      <c r="K391" s="224"/>
      <c r="L391" s="224"/>
      <c r="M391" s="224"/>
      <c r="N391" s="224"/>
      <c r="O391" s="224"/>
      <c r="P391" s="224"/>
      <c r="Q391" s="224"/>
      <c r="R391" s="224"/>
      <c r="S391" s="224"/>
      <c r="T391" s="224"/>
      <c r="U391" s="224"/>
      <c r="V391" s="224"/>
      <c r="W391" s="224"/>
      <c r="X391" s="224"/>
      <c r="Y391" s="214"/>
      <c r="Z391" s="214"/>
      <c r="AA391" s="214"/>
      <c r="AB391" s="214"/>
      <c r="AC391" s="214"/>
      <c r="AD391" s="214"/>
      <c r="AE391" s="214"/>
      <c r="AF391" s="214"/>
      <c r="AG391" s="214" t="s">
        <v>227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21"/>
      <c r="B392" s="222"/>
      <c r="C392" s="261" t="s">
        <v>552</v>
      </c>
      <c r="D392" s="250"/>
      <c r="E392" s="251"/>
      <c r="F392" s="224"/>
      <c r="G392" s="224"/>
      <c r="H392" s="224"/>
      <c r="I392" s="224"/>
      <c r="J392" s="224"/>
      <c r="K392" s="224"/>
      <c r="L392" s="224"/>
      <c r="M392" s="224"/>
      <c r="N392" s="224"/>
      <c r="O392" s="224"/>
      <c r="P392" s="224"/>
      <c r="Q392" s="224"/>
      <c r="R392" s="224"/>
      <c r="S392" s="224"/>
      <c r="T392" s="224"/>
      <c r="U392" s="224"/>
      <c r="V392" s="224"/>
      <c r="W392" s="224"/>
      <c r="X392" s="224"/>
      <c r="Y392" s="214"/>
      <c r="Z392" s="214"/>
      <c r="AA392" s="214"/>
      <c r="AB392" s="214"/>
      <c r="AC392" s="214"/>
      <c r="AD392" s="214"/>
      <c r="AE392" s="214"/>
      <c r="AF392" s="214"/>
      <c r="AG392" s="214" t="s">
        <v>227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21"/>
      <c r="B393" s="222"/>
      <c r="C393" s="261" t="s">
        <v>553</v>
      </c>
      <c r="D393" s="250"/>
      <c r="E393" s="251">
        <v>268.24829</v>
      </c>
      <c r="F393" s="224"/>
      <c r="G393" s="224"/>
      <c r="H393" s="224"/>
      <c r="I393" s="224"/>
      <c r="J393" s="224"/>
      <c r="K393" s="224"/>
      <c r="L393" s="224"/>
      <c r="M393" s="224"/>
      <c r="N393" s="224"/>
      <c r="O393" s="224"/>
      <c r="P393" s="224"/>
      <c r="Q393" s="224"/>
      <c r="R393" s="224"/>
      <c r="S393" s="224"/>
      <c r="T393" s="224"/>
      <c r="U393" s="224"/>
      <c r="V393" s="224"/>
      <c r="W393" s="224"/>
      <c r="X393" s="224"/>
      <c r="Y393" s="214"/>
      <c r="Z393" s="214"/>
      <c r="AA393" s="214"/>
      <c r="AB393" s="214"/>
      <c r="AC393" s="214"/>
      <c r="AD393" s="214"/>
      <c r="AE393" s="214"/>
      <c r="AF393" s="214"/>
      <c r="AG393" s="214" t="s">
        <v>227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21"/>
      <c r="B394" s="222"/>
      <c r="C394" s="258"/>
      <c r="D394" s="241"/>
      <c r="E394" s="241"/>
      <c r="F394" s="241"/>
      <c r="G394" s="241"/>
      <c r="H394" s="224"/>
      <c r="I394" s="224"/>
      <c r="J394" s="224"/>
      <c r="K394" s="224"/>
      <c r="L394" s="224"/>
      <c r="M394" s="224"/>
      <c r="N394" s="224"/>
      <c r="O394" s="224"/>
      <c r="P394" s="224"/>
      <c r="Q394" s="224"/>
      <c r="R394" s="224"/>
      <c r="S394" s="224"/>
      <c r="T394" s="224"/>
      <c r="U394" s="224"/>
      <c r="V394" s="224"/>
      <c r="W394" s="224"/>
      <c r="X394" s="224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148</v>
      </c>
      <c r="AH394" s="214"/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33">
        <v>104</v>
      </c>
      <c r="B395" s="234" t="s">
        <v>554</v>
      </c>
      <c r="C395" s="245" t="s">
        <v>555</v>
      </c>
      <c r="D395" s="235" t="s">
        <v>360</v>
      </c>
      <c r="E395" s="236">
        <v>268.24829</v>
      </c>
      <c r="F395" s="237"/>
      <c r="G395" s="238">
        <f>ROUND(E395*F395,2)</f>
        <v>0</v>
      </c>
      <c r="H395" s="237"/>
      <c r="I395" s="238">
        <f>ROUND(E395*H395,2)</f>
        <v>0</v>
      </c>
      <c r="J395" s="237"/>
      <c r="K395" s="238">
        <f>ROUND(E395*J395,2)</f>
        <v>0</v>
      </c>
      <c r="L395" s="238">
        <v>21</v>
      </c>
      <c r="M395" s="238">
        <f>G395*(1+L395/100)</f>
        <v>0</v>
      </c>
      <c r="N395" s="238">
        <v>0</v>
      </c>
      <c r="O395" s="238">
        <f>ROUND(E395*N395,2)</f>
        <v>0</v>
      </c>
      <c r="P395" s="238">
        <v>0</v>
      </c>
      <c r="Q395" s="238">
        <f>ROUND(E395*P395,2)</f>
        <v>0</v>
      </c>
      <c r="R395" s="238" t="s">
        <v>482</v>
      </c>
      <c r="S395" s="238" t="s">
        <v>160</v>
      </c>
      <c r="T395" s="239" t="s">
        <v>190</v>
      </c>
      <c r="U395" s="224">
        <v>0</v>
      </c>
      <c r="V395" s="224">
        <f>ROUND(E395*U395,2)</f>
        <v>0</v>
      </c>
      <c r="W395" s="224"/>
      <c r="X395" s="224" t="s">
        <v>548</v>
      </c>
      <c r="Y395" s="214"/>
      <c r="Z395" s="214"/>
      <c r="AA395" s="214"/>
      <c r="AB395" s="214"/>
      <c r="AC395" s="214"/>
      <c r="AD395" s="214"/>
      <c r="AE395" s="214"/>
      <c r="AF395" s="214"/>
      <c r="AG395" s="214" t="s">
        <v>549</v>
      </c>
      <c r="AH395" s="214"/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21"/>
      <c r="B396" s="222"/>
      <c r="C396" s="261" t="s">
        <v>551</v>
      </c>
      <c r="D396" s="250"/>
      <c r="E396" s="251"/>
      <c r="F396" s="224"/>
      <c r="G396" s="224"/>
      <c r="H396" s="224"/>
      <c r="I396" s="224"/>
      <c r="J396" s="224"/>
      <c r="K396" s="224"/>
      <c r="L396" s="224"/>
      <c r="M396" s="224"/>
      <c r="N396" s="224"/>
      <c r="O396" s="224"/>
      <c r="P396" s="224"/>
      <c r="Q396" s="224"/>
      <c r="R396" s="224"/>
      <c r="S396" s="224"/>
      <c r="T396" s="224"/>
      <c r="U396" s="224"/>
      <c r="V396" s="224"/>
      <c r="W396" s="224"/>
      <c r="X396" s="224"/>
      <c r="Y396" s="214"/>
      <c r="Z396" s="214"/>
      <c r="AA396" s="214"/>
      <c r="AB396" s="214"/>
      <c r="AC396" s="214"/>
      <c r="AD396" s="214"/>
      <c r="AE396" s="214"/>
      <c r="AF396" s="214"/>
      <c r="AG396" s="214" t="s">
        <v>227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21"/>
      <c r="B397" s="222"/>
      <c r="C397" s="261" t="s">
        <v>552</v>
      </c>
      <c r="D397" s="250"/>
      <c r="E397" s="251"/>
      <c r="F397" s="224"/>
      <c r="G397" s="224"/>
      <c r="H397" s="224"/>
      <c r="I397" s="224"/>
      <c r="J397" s="224"/>
      <c r="K397" s="224"/>
      <c r="L397" s="224"/>
      <c r="M397" s="224"/>
      <c r="N397" s="224"/>
      <c r="O397" s="224"/>
      <c r="P397" s="224"/>
      <c r="Q397" s="224"/>
      <c r="R397" s="224"/>
      <c r="S397" s="224"/>
      <c r="T397" s="224"/>
      <c r="U397" s="224"/>
      <c r="V397" s="224"/>
      <c r="W397" s="224"/>
      <c r="X397" s="224"/>
      <c r="Y397" s="214"/>
      <c r="Z397" s="214"/>
      <c r="AA397" s="214"/>
      <c r="AB397" s="214"/>
      <c r="AC397" s="214"/>
      <c r="AD397" s="214"/>
      <c r="AE397" s="214"/>
      <c r="AF397" s="214"/>
      <c r="AG397" s="214" t="s">
        <v>227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21"/>
      <c r="B398" s="222"/>
      <c r="C398" s="261" t="s">
        <v>553</v>
      </c>
      <c r="D398" s="250"/>
      <c r="E398" s="251">
        <v>268.24829</v>
      </c>
      <c r="F398" s="224"/>
      <c r="G398" s="224"/>
      <c r="H398" s="224"/>
      <c r="I398" s="224"/>
      <c r="J398" s="224"/>
      <c r="K398" s="224"/>
      <c r="L398" s="224"/>
      <c r="M398" s="224"/>
      <c r="N398" s="224"/>
      <c r="O398" s="224"/>
      <c r="P398" s="224"/>
      <c r="Q398" s="224"/>
      <c r="R398" s="224"/>
      <c r="S398" s="224"/>
      <c r="T398" s="224"/>
      <c r="U398" s="224"/>
      <c r="V398" s="224"/>
      <c r="W398" s="224"/>
      <c r="X398" s="224"/>
      <c r="Y398" s="214"/>
      <c r="Z398" s="214"/>
      <c r="AA398" s="214"/>
      <c r="AB398" s="214"/>
      <c r="AC398" s="214"/>
      <c r="AD398" s="214"/>
      <c r="AE398" s="214"/>
      <c r="AF398" s="214"/>
      <c r="AG398" s="214" t="s">
        <v>227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21"/>
      <c r="B399" s="222"/>
      <c r="C399" s="258"/>
      <c r="D399" s="241"/>
      <c r="E399" s="241"/>
      <c r="F399" s="241"/>
      <c r="G399" s="241"/>
      <c r="H399" s="224"/>
      <c r="I399" s="224"/>
      <c r="J399" s="224"/>
      <c r="K399" s="224"/>
      <c r="L399" s="224"/>
      <c r="M399" s="224"/>
      <c r="N399" s="224"/>
      <c r="O399" s="224"/>
      <c r="P399" s="224"/>
      <c r="Q399" s="224"/>
      <c r="R399" s="224"/>
      <c r="S399" s="224"/>
      <c r="T399" s="224"/>
      <c r="U399" s="224"/>
      <c r="V399" s="224"/>
      <c r="W399" s="224"/>
      <c r="X399" s="224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148</v>
      </c>
      <c r="AH399" s="214"/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x14ac:dyDescent="0.2">
      <c r="A400" s="3"/>
      <c r="B400" s="4"/>
      <c r="C400" s="247"/>
      <c r="D400" s="6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AE400">
        <v>15</v>
      </c>
      <c r="AF400">
        <v>21</v>
      </c>
      <c r="AG400" t="s">
        <v>126</v>
      </c>
    </row>
    <row r="401" spans="1:33" x14ac:dyDescent="0.2">
      <c r="A401" s="217"/>
      <c r="B401" s="218" t="s">
        <v>29</v>
      </c>
      <c r="C401" s="248"/>
      <c r="D401" s="219"/>
      <c r="E401" s="220"/>
      <c r="F401" s="220"/>
      <c r="G401" s="243">
        <f>G8+G206+G244+G249+G257+G290+G294+G307+G321+G346+G355+G365+G368+G371+G388</f>
        <v>0</v>
      </c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AE401">
        <f>SUMIF(L7:L399,AE400,G7:G399)</f>
        <v>0</v>
      </c>
      <c r="AF401">
        <f>SUMIF(L7:L399,AF400,G7:G399)</f>
        <v>0</v>
      </c>
      <c r="AG401" t="s">
        <v>184</v>
      </c>
    </row>
    <row r="402" spans="1:33" x14ac:dyDescent="0.2">
      <c r="C402" s="249"/>
      <c r="D402" s="10"/>
      <c r="AG402" t="s">
        <v>185</v>
      </c>
    </row>
    <row r="403" spans="1:33" x14ac:dyDescent="0.2">
      <c r="D403" s="10"/>
    </row>
    <row r="404" spans="1:33" x14ac:dyDescent="0.2">
      <c r="D404" s="10"/>
    </row>
    <row r="405" spans="1:33" x14ac:dyDescent="0.2">
      <c r="D405" s="10"/>
    </row>
    <row r="406" spans="1:33" x14ac:dyDescent="0.2">
      <c r="D406" s="10"/>
    </row>
    <row r="407" spans="1:33" x14ac:dyDescent="0.2">
      <c r="D407" s="10"/>
    </row>
    <row r="408" spans="1:33" x14ac:dyDescent="0.2">
      <c r="D408" s="10"/>
    </row>
    <row r="409" spans="1:33" x14ac:dyDescent="0.2">
      <c r="D409" s="10"/>
    </row>
    <row r="410" spans="1:33" x14ac:dyDescent="0.2">
      <c r="D410" s="10"/>
    </row>
    <row r="411" spans="1:33" x14ac:dyDescent="0.2">
      <c r="D411" s="10"/>
    </row>
    <row r="412" spans="1:33" x14ac:dyDescent="0.2">
      <c r="D412" s="10"/>
    </row>
    <row r="413" spans="1:33" x14ac:dyDescent="0.2">
      <c r="D413" s="10"/>
    </row>
    <row r="414" spans="1:33" x14ac:dyDescent="0.2">
      <c r="D414" s="10"/>
    </row>
    <row r="415" spans="1:33" x14ac:dyDescent="0.2">
      <c r="D415" s="10"/>
    </row>
    <row r="416" spans="1:33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3zBGPrjVFdduNV69TU8Pi6GcaqZH7Cr+qYbXPdW4m1RhO6AG2y+zfOkNHZZ5CRIl+W+GCnwCfHwOnEBUHpiEw==" saltValue="nB1+aolmiy4X+CPiBUfPdw==" spinCount="100000" sheet="1"/>
  <mergeCells count="195">
    <mergeCell ref="C390:G390"/>
    <mergeCell ref="C394:G394"/>
    <mergeCell ref="C399:G399"/>
    <mergeCell ref="C377:G377"/>
    <mergeCell ref="C379:G379"/>
    <mergeCell ref="C381:G381"/>
    <mergeCell ref="C383:G383"/>
    <mergeCell ref="C385:G385"/>
    <mergeCell ref="C387:G387"/>
    <mergeCell ref="C363:G363"/>
    <mergeCell ref="C364:G364"/>
    <mergeCell ref="C367:G367"/>
    <mergeCell ref="C370:G370"/>
    <mergeCell ref="C373:G373"/>
    <mergeCell ref="C375:G375"/>
    <mergeCell ref="C348:G348"/>
    <mergeCell ref="C349:G349"/>
    <mergeCell ref="C354:G354"/>
    <mergeCell ref="C357:G357"/>
    <mergeCell ref="C359:G359"/>
    <mergeCell ref="C361:G361"/>
    <mergeCell ref="C328:G328"/>
    <mergeCell ref="C330:G330"/>
    <mergeCell ref="C331:G331"/>
    <mergeCell ref="C333:G333"/>
    <mergeCell ref="C339:G339"/>
    <mergeCell ref="C345:G345"/>
    <mergeCell ref="C317:G317"/>
    <mergeCell ref="C319:G319"/>
    <mergeCell ref="C320:G320"/>
    <mergeCell ref="C323:G323"/>
    <mergeCell ref="C325:G325"/>
    <mergeCell ref="C327:G327"/>
    <mergeCell ref="C306:G306"/>
    <mergeCell ref="C309:G309"/>
    <mergeCell ref="C310:G310"/>
    <mergeCell ref="C312:G312"/>
    <mergeCell ref="C313:G313"/>
    <mergeCell ref="C315:G315"/>
    <mergeCell ref="C293:G293"/>
    <mergeCell ref="C296:G296"/>
    <mergeCell ref="C298:G298"/>
    <mergeCell ref="C299:G299"/>
    <mergeCell ref="C302:G302"/>
    <mergeCell ref="C304:G304"/>
    <mergeCell ref="C278:G278"/>
    <mergeCell ref="C279:G279"/>
    <mergeCell ref="C281:G281"/>
    <mergeCell ref="C283:G283"/>
    <mergeCell ref="C286:G286"/>
    <mergeCell ref="C289:G289"/>
    <mergeCell ref="C266:G266"/>
    <mergeCell ref="C268:G268"/>
    <mergeCell ref="C271:G271"/>
    <mergeCell ref="C273:G273"/>
    <mergeCell ref="C275:G275"/>
    <mergeCell ref="C276:G276"/>
    <mergeCell ref="C251:G251"/>
    <mergeCell ref="C256:G256"/>
    <mergeCell ref="C259:G259"/>
    <mergeCell ref="C261:G261"/>
    <mergeCell ref="C263:G263"/>
    <mergeCell ref="C265:G265"/>
    <mergeCell ref="C235:G235"/>
    <mergeCell ref="C237:G237"/>
    <mergeCell ref="C239:G239"/>
    <mergeCell ref="C243:G243"/>
    <mergeCell ref="C246:G246"/>
    <mergeCell ref="C248:G248"/>
    <mergeCell ref="C224:G224"/>
    <mergeCell ref="C225:G225"/>
    <mergeCell ref="C227:G227"/>
    <mergeCell ref="C229:G229"/>
    <mergeCell ref="C231:G231"/>
    <mergeCell ref="C233:G233"/>
    <mergeCell ref="C211:G211"/>
    <mergeCell ref="C213:G213"/>
    <mergeCell ref="C215:G215"/>
    <mergeCell ref="C217:G217"/>
    <mergeCell ref="C219:G219"/>
    <mergeCell ref="C222:G222"/>
    <mergeCell ref="C197:G197"/>
    <mergeCell ref="C200:G200"/>
    <mergeCell ref="C202:G202"/>
    <mergeCell ref="C203:G203"/>
    <mergeCell ref="C205:G205"/>
    <mergeCell ref="C209:G209"/>
    <mergeCell ref="C183:G183"/>
    <mergeCell ref="C185:G185"/>
    <mergeCell ref="C188:G188"/>
    <mergeCell ref="C190:G190"/>
    <mergeCell ref="C192:G192"/>
    <mergeCell ref="C194:G194"/>
    <mergeCell ref="C170:G170"/>
    <mergeCell ref="C172:G172"/>
    <mergeCell ref="C177:G177"/>
    <mergeCell ref="C179:G179"/>
    <mergeCell ref="C180:G180"/>
    <mergeCell ref="C182:G182"/>
    <mergeCell ref="C163:G163"/>
    <mergeCell ref="C164:G164"/>
    <mergeCell ref="C165:G165"/>
    <mergeCell ref="C166:G166"/>
    <mergeCell ref="C167:G167"/>
    <mergeCell ref="C168:G168"/>
    <mergeCell ref="C157:G157"/>
    <mergeCell ref="C158:G158"/>
    <mergeCell ref="C159:G159"/>
    <mergeCell ref="C160:G160"/>
    <mergeCell ref="C161:G161"/>
    <mergeCell ref="C162:G162"/>
    <mergeCell ref="C148:G148"/>
    <mergeCell ref="C151:G151"/>
    <mergeCell ref="C153:G153"/>
    <mergeCell ref="C154:G154"/>
    <mergeCell ref="C155:G155"/>
    <mergeCell ref="C156:G156"/>
    <mergeCell ref="C138:G138"/>
    <mergeCell ref="C140:G140"/>
    <mergeCell ref="C142:G142"/>
    <mergeCell ref="C144:G144"/>
    <mergeCell ref="C145:G145"/>
    <mergeCell ref="C147:G147"/>
    <mergeCell ref="C127:G127"/>
    <mergeCell ref="C129:G129"/>
    <mergeCell ref="C131:G131"/>
    <mergeCell ref="C133:G133"/>
    <mergeCell ref="C134:G134"/>
    <mergeCell ref="C136:G136"/>
    <mergeCell ref="C115:G115"/>
    <mergeCell ref="C116:G116"/>
    <mergeCell ref="C119:G119"/>
    <mergeCell ref="C121:G121"/>
    <mergeCell ref="C123:G123"/>
    <mergeCell ref="C125:G125"/>
    <mergeCell ref="C102:G102"/>
    <mergeCell ref="C107:G107"/>
    <mergeCell ref="C109:G109"/>
    <mergeCell ref="C110:G110"/>
    <mergeCell ref="C112:G112"/>
    <mergeCell ref="C113:G113"/>
    <mergeCell ref="C90:G90"/>
    <mergeCell ref="C92:G92"/>
    <mergeCell ref="C94:G94"/>
    <mergeCell ref="C96:G96"/>
    <mergeCell ref="C98:G98"/>
    <mergeCell ref="C100:G100"/>
    <mergeCell ref="C70:G70"/>
    <mergeCell ref="C80:G80"/>
    <mergeCell ref="C82:G82"/>
    <mergeCell ref="C84:G84"/>
    <mergeCell ref="C86:G86"/>
    <mergeCell ref="C88:G88"/>
    <mergeCell ref="C61:G61"/>
    <mergeCell ref="C62:G62"/>
    <mergeCell ref="C64:G64"/>
    <mergeCell ref="C65:G65"/>
    <mergeCell ref="C66:G66"/>
    <mergeCell ref="C68:G68"/>
    <mergeCell ref="C52:G52"/>
    <mergeCell ref="C53:G53"/>
    <mergeCell ref="C55:G55"/>
    <mergeCell ref="C56:G56"/>
    <mergeCell ref="C58:G58"/>
    <mergeCell ref="C59:G59"/>
    <mergeCell ref="C37:G37"/>
    <mergeCell ref="C39:G39"/>
    <mergeCell ref="C40:G40"/>
    <mergeCell ref="C44:G44"/>
    <mergeCell ref="C47:G47"/>
    <mergeCell ref="C50:G50"/>
    <mergeCell ref="C30:G30"/>
    <mergeCell ref="C31:G31"/>
    <mergeCell ref="C32:G32"/>
    <mergeCell ref="C33:G33"/>
    <mergeCell ref="C34:G34"/>
    <mergeCell ref="C36:G36"/>
    <mergeCell ref="C22:G22"/>
    <mergeCell ref="C23:G23"/>
    <mergeCell ref="C25:G25"/>
    <mergeCell ref="C26:G26"/>
    <mergeCell ref="C28:G28"/>
    <mergeCell ref="C29:G29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fitToHeight="0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E6A1-12D0-4B21-89DF-F8E6C9CFA986}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186</v>
      </c>
      <c r="B1" s="199"/>
      <c r="C1" s="199"/>
      <c r="D1" s="199"/>
      <c r="E1" s="199"/>
      <c r="F1" s="199"/>
      <c r="G1" s="199"/>
      <c r="AG1" t="s">
        <v>112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113</v>
      </c>
    </row>
    <row r="3" spans="1:60" ht="24.95" customHeight="1" x14ac:dyDescent="0.2">
      <c r="A3" s="200" t="s">
        <v>8</v>
      </c>
      <c r="B3" s="49" t="s">
        <v>61</v>
      </c>
      <c r="C3" s="203" t="s">
        <v>62</v>
      </c>
      <c r="D3" s="201"/>
      <c r="E3" s="201"/>
      <c r="F3" s="201"/>
      <c r="G3" s="202"/>
      <c r="AC3" s="179" t="s">
        <v>113</v>
      </c>
      <c r="AG3" t="s">
        <v>116</v>
      </c>
    </row>
    <row r="4" spans="1:60" ht="24.95" customHeight="1" x14ac:dyDescent="0.2">
      <c r="A4" s="204" t="s">
        <v>9</v>
      </c>
      <c r="B4" s="205" t="s">
        <v>65</v>
      </c>
      <c r="C4" s="206" t="s">
        <v>66</v>
      </c>
      <c r="D4" s="207"/>
      <c r="E4" s="207"/>
      <c r="F4" s="207"/>
      <c r="G4" s="208"/>
      <c r="AG4" t="s">
        <v>117</v>
      </c>
    </row>
    <row r="5" spans="1:60" x14ac:dyDescent="0.2">
      <c r="D5" s="10"/>
    </row>
    <row r="6" spans="1:60" ht="38.25" x14ac:dyDescent="0.2">
      <c r="A6" s="210" t="s">
        <v>118</v>
      </c>
      <c r="B6" s="212" t="s">
        <v>119</v>
      </c>
      <c r="C6" s="212" t="s">
        <v>120</v>
      </c>
      <c r="D6" s="211" t="s">
        <v>121</v>
      </c>
      <c r="E6" s="210" t="s">
        <v>122</v>
      </c>
      <c r="F6" s="209" t="s">
        <v>123</v>
      </c>
      <c r="G6" s="210" t="s">
        <v>29</v>
      </c>
      <c r="H6" s="213" t="s">
        <v>30</v>
      </c>
      <c r="I6" s="213" t="s">
        <v>124</v>
      </c>
      <c r="J6" s="213" t="s">
        <v>31</v>
      </c>
      <c r="K6" s="213" t="s">
        <v>125</v>
      </c>
      <c r="L6" s="213" t="s">
        <v>126</v>
      </c>
      <c r="M6" s="213" t="s">
        <v>127</v>
      </c>
      <c r="N6" s="213" t="s">
        <v>128</v>
      </c>
      <c r="O6" s="213" t="s">
        <v>129</v>
      </c>
      <c r="P6" s="213" t="s">
        <v>130</v>
      </c>
      <c r="Q6" s="213" t="s">
        <v>131</v>
      </c>
      <c r="R6" s="213" t="s">
        <v>132</v>
      </c>
      <c r="S6" s="213" t="s">
        <v>133</v>
      </c>
      <c r="T6" s="213" t="s">
        <v>134</v>
      </c>
      <c r="U6" s="213" t="s">
        <v>135</v>
      </c>
      <c r="V6" s="213" t="s">
        <v>136</v>
      </c>
      <c r="W6" s="213" t="s">
        <v>137</v>
      </c>
      <c r="X6" s="213" t="s">
        <v>138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7" t="s">
        <v>139</v>
      </c>
      <c r="B8" s="228" t="s">
        <v>93</v>
      </c>
      <c r="C8" s="244" t="s">
        <v>94</v>
      </c>
      <c r="D8" s="229"/>
      <c r="E8" s="230"/>
      <c r="F8" s="231"/>
      <c r="G8" s="231">
        <f>SUMIF(AG9:AG13,"&lt;&gt;NOR",G9:G13)</f>
        <v>0</v>
      </c>
      <c r="H8" s="231"/>
      <c r="I8" s="231">
        <f>SUM(I9:I13)</f>
        <v>0</v>
      </c>
      <c r="J8" s="231"/>
      <c r="K8" s="231">
        <f>SUM(K9:K13)</f>
        <v>0</v>
      </c>
      <c r="L8" s="231"/>
      <c r="M8" s="231">
        <f>SUM(M9:M13)</f>
        <v>0</v>
      </c>
      <c r="N8" s="231"/>
      <c r="O8" s="231">
        <f>SUM(O9:O13)</f>
        <v>0</v>
      </c>
      <c r="P8" s="231"/>
      <c r="Q8" s="231">
        <f>SUM(Q9:Q13)</f>
        <v>15.58</v>
      </c>
      <c r="R8" s="231"/>
      <c r="S8" s="231"/>
      <c r="T8" s="232"/>
      <c r="U8" s="226"/>
      <c r="V8" s="226">
        <f>SUM(V9:V13)</f>
        <v>217.98000000000002</v>
      </c>
      <c r="W8" s="226"/>
      <c r="X8" s="226"/>
      <c r="AG8" t="s">
        <v>140</v>
      </c>
    </row>
    <row r="9" spans="1:60" ht="22.5" outlineLevel="1" x14ac:dyDescent="0.2">
      <c r="A9" s="233">
        <v>1</v>
      </c>
      <c r="B9" s="234" t="s">
        <v>556</v>
      </c>
      <c r="C9" s="245" t="s">
        <v>557</v>
      </c>
      <c r="D9" s="235" t="s">
        <v>179</v>
      </c>
      <c r="E9" s="236">
        <v>385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4.0099999999999997E-2</v>
      </c>
      <c r="Q9" s="238">
        <f>ROUND(E9*P9,2)</f>
        <v>15.44</v>
      </c>
      <c r="R9" s="238" t="s">
        <v>558</v>
      </c>
      <c r="S9" s="238" t="s">
        <v>160</v>
      </c>
      <c r="T9" s="239" t="s">
        <v>190</v>
      </c>
      <c r="U9" s="224">
        <v>0.54</v>
      </c>
      <c r="V9" s="224">
        <f>ROUND(E9*U9,2)</f>
        <v>207.9</v>
      </c>
      <c r="W9" s="224"/>
      <c r="X9" s="224" t="s">
        <v>146</v>
      </c>
      <c r="Y9" s="214"/>
      <c r="Z9" s="214"/>
      <c r="AA9" s="214"/>
      <c r="AB9" s="214"/>
      <c r="AC9" s="214"/>
      <c r="AD9" s="214"/>
      <c r="AE9" s="214"/>
      <c r="AF9" s="214"/>
      <c r="AG9" s="214" t="s">
        <v>191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46"/>
      <c r="D10" s="242"/>
      <c r="E10" s="242"/>
      <c r="F10" s="242"/>
      <c r="G10" s="242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148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 x14ac:dyDescent="0.2">
      <c r="A11" s="233">
        <v>2</v>
      </c>
      <c r="B11" s="234" t="s">
        <v>559</v>
      </c>
      <c r="C11" s="245" t="s">
        <v>560</v>
      </c>
      <c r="D11" s="235" t="s">
        <v>179</v>
      </c>
      <c r="E11" s="236">
        <v>28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8">
        <v>0</v>
      </c>
      <c r="O11" s="238">
        <f>ROUND(E11*N11,2)</f>
        <v>0</v>
      </c>
      <c r="P11" s="238">
        <v>5.1000000000000004E-3</v>
      </c>
      <c r="Q11" s="238">
        <f>ROUND(E11*P11,2)</f>
        <v>0.14000000000000001</v>
      </c>
      <c r="R11" s="238" t="s">
        <v>558</v>
      </c>
      <c r="S11" s="238" t="s">
        <v>160</v>
      </c>
      <c r="T11" s="239" t="s">
        <v>190</v>
      </c>
      <c r="U11" s="224">
        <v>0.36</v>
      </c>
      <c r="V11" s="224">
        <f>ROUND(E11*U11,2)</f>
        <v>10.08</v>
      </c>
      <c r="W11" s="224"/>
      <c r="X11" s="224" t="s">
        <v>146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191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9" t="s">
        <v>561</v>
      </c>
      <c r="D12" s="254"/>
      <c r="E12" s="254"/>
      <c r="F12" s="254"/>
      <c r="G12" s="25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4"/>
      <c r="Z12" s="214"/>
      <c r="AA12" s="214"/>
      <c r="AB12" s="214"/>
      <c r="AC12" s="214"/>
      <c r="AD12" s="214"/>
      <c r="AE12" s="214"/>
      <c r="AF12" s="214"/>
      <c r="AG12" s="214" t="s">
        <v>212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58"/>
      <c r="D13" s="241"/>
      <c r="E13" s="241"/>
      <c r="F13" s="241"/>
      <c r="G13" s="241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4"/>
      <c r="Z13" s="214"/>
      <c r="AA13" s="214"/>
      <c r="AB13" s="214"/>
      <c r="AC13" s="214"/>
      <c r="AD13" s="214"/>
      <c r="AE13" s="214"/>
      <c r="AF13" s="214"/>
      <c r="AG13" s="214" t="s">
        <v>148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x14ac:dyDescent="0.2">
      <c r="A14" s="227" t="s">
        <v>139</v>
      </c>
      <c r="B14" s="228" t="s">
        <v>95</v>
      </c>
      <c r="C14" s="244" t="s">
        <v>96</v>
      </c>
      <c r="D14" s="229"/>
      <c r="E14" s="230"/>
      <c r="F14" s="231"/>
      <c r="G14" s="231">
        <f>SUMIF(AG15:AG26,"&lt;&gt;NOR",G15:G26)</f>
        <v>0</v>
      </c>
      <c r="H14" s="231"/>
      <c r="I14" s="231">
        <f>SUM(I15:I26)</f>
        <v>0</v>
      </c>
      <c r="J14" s="231"/>
      <c r="K14" s="231">
        <f>SUM(K15:K26)</f>
        <v>0</v>
      </c>
      <c r="L14" s="231"/>
      <c r="M14" s="231">
        <f>SUM(M15:M26)</f>
        <v>0</v>
      </c>
      <c r="N14" s="231"/>
      <c r="O14" s="231">
        <f>SUM(O15:O26)</f>
        <v>0.02</v>
      </c>
      <c r="P14" s="231"/>
      <c r="Q14" s="231">
        <f>SUM(Q15:Q26)</f>
        <v>0</v>
      </c>
      <c r="R14" s="231"/>
      <c r="S14" s="231"/>
      <c r="T14" s="232"/>
      <c r="U14" s="226"/>
      <c r="V14" s="226">
        <f>SUM(V15:V26)</f>
        <v>7.4799999999999995</v>
      </c>
      <c r="W14" s="226"/>
      <c r="X14" s="226"/>
      <c r="AG14" t="s">
        <v>140</v>
      </c>
    </row>
    <row r="15" spans="1:60" outlineLevel="1" x14ac:dyDescent="0.2">
      <c r="A15" s="233">
        <v>3</v>
      </c>
      <c r="B15" s="234" t="s">
        <v>562</v>
      </c>
      <c r="C15" s="245" t="s">
        <v>563</v>
      </c>
      <c r="D15" s="235" t="s">
        <v>143</v>
      </c>
      <c r="E15" s="236">
        <v>2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3.8400000000000001E-3</v>
      </c>
      <c r="O15" s="238">
        <f>ROUND(E15*N15,2)</f>
        <v>0.01</v>
      </c>
      <c r="P15" s="238">
        <v>0</v>
      </c>
      <c r="Q15" s="238">
        <f>ROUND(E15*P15,2)</f>
        <v>0</v>
      </c>
      <c r="R15" s="238"/>
      <c r="S15" s="238" t="s">
        <v>160</v>
      </c>
      <c r="T15" s="239" t="s">
        <v>145</v>
      </c>
      <c r="U15" s="224">
        <v>0.7</v>
      </c>
      <c r="V15" s="224">
        <f>ROUND(E15*U15,2)</f>
        <v>1.4</v>
      </c>
      <c r="W15" s="224"/>
      <c r="X15" s="224" t="s">
        <v>146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147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46"/>
      <c r="D16" s="242"/>
      <c r="E16" s="242"/>
      <c r="F16" s="242"/>
      <c r="G16" s="242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4"/>
      <c r="Z16" s="214"/>
      <c r="AA16" s="214"/>
      <c r="AB16" s="214"/>
      <c r="AC16" s="214"/>
      <c r="AD16" s="214"/>
      <c r="AE16" s="214"/>
      <c r="AF16" s="214"/>
      <c r="AG16" s="214" t="s">
        <v>148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3">
        <v>4</v>
      </c>
      <c r="B17" s="234" t="s">
        <v>564</v>
      </c>
      <c r="C17" s="245" t="s">
        <v>565</v>
      </c>
      <c r="D17" s="235" t="s">
        <v>143</v>
      </c>
      <c r="E17" s="236">
        <v>2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3.5500000000000002E-3</v>
      </c>
      <c r="O17" s="238">
        <f>ROUND(E17*N17,2)</f>
        <v>0.01</v>
      </c>
      <c r="P17" s="238">
        <v>0</v>
      </c>
      <c r="Q17" s="238">
        <f>ROUND(E17*P17,2)</f>
        <v>0</v>
      </c>
      <c r="R17" s="238"/>
      <c r="S17" s="238" t="s">
        <v>160</v>
      </c>
      <c r="T17" s="239" t="s">
        <v>145</v>
      </c>
      <c r="U17" s="224">
        <v>1.65</v>
      </c>
      <c r="V17" s="224">
        <f>ROUND(E17*U17,2)</f>
        <v>3.3</v>
      </c>
      <c r="W17" s="224"/>
      <c r="X17" s="224" t="s">
        <v>146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147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46"/>
      <c r="D18" s="242"/>
      <c r="E18" s="242"/>
      <c r="F18" s="242"/>
      <c r="G18" s="242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4"/>
      <c r="Z18" s="214"/>
      <c r="AA18" s="214"/>
      <c r="AB18" s="214"/>
      <c r="AC18" s="214"/>
      <c r="AD18" s="214"/>
      <c r="AE18" s="214"/>
      <c r="AF18" s="214"/>
      <c r="AG18" s="214" t="s">
        <v>148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3">
        <v>5</v>
      </c>
      <c r="B19" s="234" t="s">
        <v>566</v>
      </c>
      <c r="C19" s="245" t="s">
        <v>567</v>
      </c>
      <c r="D19" s="235" t="s">
        <v>196</v>
      </c>
      <c r="E19" s="236">
        <v>2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38"/>
      <c r="S19" s="238" t="s">
        <v>144</v>
      </c>
      <c r="T19" s="239" t="s">
        <v>145</v>
      </c>
      <c r="U19" s="224">
        <v>0</v>
      </c>
      <c r="V19" s="224">
        <f>ROUND(E19*U19,2)</f>
        <v>0</v>
      </c>
      <c r="W19" s="224"/>
      <c r="X19" s="224" t="s">
        <v>356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362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46"/>
      <c r="D20" s="242"/>
      <c r="E20" s="242"/>
      <c r="F20" s="242"/>
      <c r="G20" s="242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4"/>
      <c r="Z20" s="214"/>
      <c r="AA20" s="214"/>
      <c r="AB20" s="214"/>
      <c r="AC20" s="214"/>
      <c r="AD20" s="214"/>
      <c r="AE20" s="214"/>
      <c r="AF20" s="214"/>
      <c r="AG20" s="214" t="s">
        <v>148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3">
        <v>6</v>
      </c>
      <c r="B21" s="234" t="s">
        <v>568</v>
      </c>
      <c r="C21" s="245" t="s">
        <v>569</v>
      </c>
      <c r="D21" s="235" t="s">
        <v>196</v>
      </c>
      <c r="E21" s="236">
        <v>1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2.3999999999999998E-3</v>
      </c>
      <c r="O21" s="238">
        <f>ROUND(E21*N21,2)</f>
        <v>0</v>
      </c>
      <c r="P21" s="238">
        <v>0</v>
      </c>
      <c r="Q21" s="238">
        <f>ROUND(E21*P21,2)</f>
        <v>0</v>
      </c>
      <c r="R21" s="238" t="s">
        <v>570</v>
      </c>
      <c r="S21" s="238" t="s">
        <v>160</v>
      </c>
      <c r="T21" s="239" t="s">
        <v>571</v>
      </c>
      <c r="U21" s="224">
        <v>0.92</v>
      </c>
      <c r="V21" s="224">
        <f>ROUND(E21*U21,2)</f>
        <v>0.92</v>
      </c>
      <c r="W21" s="224"/>
      <c r="X21" s="224" t="s">
        <v>146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517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46"/>
      <c r="D22" s="242"/>
      <c r="E22" s="242"/>
      <c r="F22" s="242"/>
      <c r="G22" s="242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4"/>
      <c r="Z22" s="214"/>
      <c r="AA22" s="214"/>
      <c r="AB22" s="214"/>
      <c r="AC22" s="214"/>
      <c r="AD22" s="214"/>
      <c r="AE22" s="214"/>
      <c r="AF22" s="214"/>
      <c r="AG22" s="214" t="s">
        <v>148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33">
        <v>7</v>
      </c>
      <c r="B23" s="234" t="s">
        <v>572</v>
      </c>
      <c r="C23" s="245" t="s">
        <v>573</v>
      </c>
      <c r="D23" s="235" t="s">
        <v>196</v>
      </c>
      <c r="E23" s="236">
        <v>1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8">
        <v>2.3999999999999998E-3</v>
      </c>
      <c r="O23" s="238">
        <f>ROUND(E23*N23,2)</f>
        <v>0</v>
      </c>
      <c r="P23" s="238">
        <v>0</v>
      </c>
      <c r="Q23" s="238">
        <f>ROUND(E23*P23,2)</f>
        <v>0</v>
      </c>
      <c r="R23" s="238" t="s">
        <v>570</v>
      </c>
      <c r="S23" s="238" t="s">
        <v>160</v>
      </c>
      <c r="T23" s="239" t="s">
        <v>571</v>
      </c>
      <c r="U23" s="224">
        <v>1.86</v>
      </c>
      <c r="V23" s="224">
        <f>ROUND(E23*U23,2)</f>
        <v>1.86</v>
      </c>
      <c r="W23" s="224"/>
      <c r="X23" s="224" t="s">
        <v>146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517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46"/>
      <c r="D24" s="242"/>
      <c r="E24" s="242"/>
      <c r="F24" s="242"/>
      <c r="G24" s="242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4"/>
      <c r="Z24" s="214"/>
      <c r="AA24" s="214"/>
      <c r="AB24" s="214"/>
      <c r="AC24" s="214"/>
      <c r="AD24" s="214"/>
      <c r="AE24" s="214"/>
      <c r="AF24" s="214"/>
      <c r="AG24" s="214" t="s">
        <v>148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3">
        <v>8</v>
      </c>
      <c r="B25" s="234" t="s">
        <v>574</v>
      </c>
      <c r="C25" s="245" t="s">
        <v>575</v>
      </c>
      <c r="D25" s="235" t="s">
        <v>196</v>
      </c>
      <c r="E25" s="236">
        <v>1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38"/>
      <c r="S25" s="238" t="s">
        <v>144</v>
      </c>
      <c r="T25" s="239" t="s">
        <v>145</v>
      </c>
      <c r="U25" s="224">
        <v>0</v>
      </c>
      <c r="V25" s="224">
        <f>ROUND(E25*U25,2)</f>
        <v>0</v>
      </c>
      <c r="W25" s="224"/>
      <c r="X25" s="224" t="s">
        <v>356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362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46"/>
      <c r="D26" s="242"/>
      <c r="E26" s="242"/>
      <c r="F26" s="242"/>
      <c r="G26" s="242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4"/>
      <c r="Z26" s="214"/>
      <c r="AA26" s="214"/>
      <c r="AB26" s="214"/>
      <c r="AC26" s="214"/>
      <c r="AD26" s="214"/>
      <c r="AE26" s="214"/>
      <c r="AF26" s="214"/>
      <c r="AG26" s="214" t="s">
        <v>148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x14ac:dyDescent="0.2">
      <c r="A27" s="227" t="s">
        <v>139</v>
      </c>
      <c r="B27" s="228" t="s">
        <v>93</v>
      </c>
      <c r="C27" s="244" t="s">
        <v>94</v>
      </c>
      <c r="D27" s="229"/>
      <c r="E27" s="230"/>
      <c r="F27" s="231"/>
      <c r="G27" s="231">
        <f>SUMIF(AG28:AG41,"&lt;&gt;NOR",G28:G41)</f>
        <v>0</v>
      </c>
      <c r="H27" s="231"/>
      <c r="I27" s="231">
        <f>SUM(I28:I41)</f>
        <v>0</v>
      </c>
      <c r="J27" s="231"/>
      <c r="K27" s="231">
        <f>SUM(K28:K41)</f>
        <v>0</v>
      </c>
      <c r="L27" s="231"/>
      <c r="M27" s="231">
        <f>SUM(M28:M41)</f>
        <v>0</v>
      </c>
      <c r="N27" s="231"/>
      <c r="O27" s="231">
        <f>SUM(O28:O41)</f>
        <v>6.0000000000000005E-2</v>
      </c>
      <c r="P27" s="231"/>
      <c r="Q27" s="231">
        <f>SUM(Q28:Q41)</f>
        <v>0</v>
      </c>
      <c r="R27" s="231"/>
      <c r="S27" s="231"/>
      <c r="T27" s="232"/>
      <c r="U27" s="226"/>
      <c r="V27" s="226">
        <f>SUM(V28:V41)</f>
        <v>2.31</v>
      </c>
      <c r="W27" s="226"/>
      <c r="X27" s="226"/>
      <c r="AG27" t="s">
        <v>140</v>
      </c>
    </row>
    <row r="28" spans="1:60" ht="22.5" outlineLevel="1" x14ac:dyDescent="0.2">
      <c r="A28" s="233">
        <v>9</v>
      </c>
      <c r="B28" s="234" t="s">
        <v>576</v>
      </c>
      <c r="C28" s="245" t="s">
        <v>577</v>
      </c>
      <c r="D28" s="235" t="s">
        <v>179</v>
      </c>
      <c r="E28" s="236">
        <v>7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8">
        <v>6.2E-4</v>
      </c>
      <c r="O28" s="238">
        <f>ROUND(E28*N28,2)</f>
        <v>0</v>
      </c>
      <c r="P28" s="238">
        <v>0</v>
      </c>
      <c r="Q28" s="238">
        <f>ROUND(E28*P28,2)</f>
        <v>0</v>
      </c>
      <c r="R28" s="238" t="s">
        <v>558</v>
      </c>
      <c r="S28" s="238" t="s">
        <v>160</v>
      </c>
      <c r="T28" s="239" t="s">
        <v>190</v>
      </c>
      <c r="U28" s="224">
        <v>0.316</v>
      </c>
      <c r="V28" s="224">
        <f>ROUND(E28*U28,2)</f>
        <v>2.21</v>
      </c>
      <c r="W28" s="224"/>
      <c r="X28" s="224" t="s">
        <v>146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191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7" t="s">
        <v>578</v>
      </c>
      <c r="D29" s="253"/>
      <c r="E29" s="253"/>
      <c r="F29" s="253"/>
      <c r="G29" s="253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4"/>
      <c r="Z29" s="214"/>
      <c r="AA29" s="214"/>
      <c r="AB29" s="214"/>
      <c r="AC29" s="214"/>
      <c r="AD29" s="214"/>
      <c r="AE29" s="214"/>
      <c r="AF29" s="214"/>
      <c r="AG29" s="214" t="s">
        <v>193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60" t="s">
        <v>579</v>
      </c>
      <c r="D30" s="255"/>
      <c r="E30" s="255"/>
      <c r="F30" s="255"/>
      <c r="G30" s="255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4"/>
      <c r="Z30" s="214"/>
      <c r="AA30" s="214"/>
      <c r="AB30" s="214"/>
      <c r="AC30" s="214"/>
      <c r="AD30" s="214"/>
      <c r="AE30" s="214"/>
      <c r="AF30" s="214"/>
      <c r="AG30" s="214" t="s">
        <v>212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58"/>
      <c r="D31" s="241"/>
      <c r="E31" s="241"/>
      <c r="F31" s="241"/>
      <c r="G31" s="241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4"/>
      <c r="Z31" s="214"/>
      <c r="AA31" s="214"/>
      <c r="AB31" s="214"/>
      <c r="AC31" s="214"/>
      <c r="AD31" s="214"/>
      <c r="AE31" s="214"/>
      <c r="AF31" s="214"/>
      <c r="AG31" s="214" t="s">
        <v>148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33">
        <v>10</v>
      </c>
      <c r="B32" s="234" t="s">
        <v>580</v>
      </c>
      <c r="C32" s="245" t="s">
        <v>581</v>
      </c>
      <c r="D32" s="235" t="s">
        <v>179</v>
      </c>
      <c r="E32" s="236">
        <v>2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21</v>
      </c>
      <c r="M32" s="238">
        <f>G32*(1+L32/100)</f>
        <v>0</v>
      </c>
      <c r="N32" s="238">
        <v>3.2000000000000002E-3</v>
      </c>
      <c r="O32" s="238">
        <f>ROUND(E32*N32,2)</f>
        <v>0.01</v>
      </c>
      <c r="P32" s="238">
        <v>0</v>
      </c>
      <c r="Q32" s="238">
        <f>ROUND(E32*P32,2)</f>
        <v>0</v>
      </c>
      <c r="R32" s="238" t="s">
        <v>361</v>
      </c>
      <c r="S32" s="238" t="s">
        <v>160</v>
      </c>
      <c r="T32" s="239" t="s">
        <v>190</v>
      </c>
      <c r="U32" s="224">
        <v>0</v>
      </c>
      <c r="V32" s="224">
        <f>ROUND(E32*U32,2)</f>
        <v>0</v>
      </c>
      <c r="W32" s="224"/>
      <c r="X32" s="224" t="s">
        <v>356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357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46"/>
      <c r="D33" s="242"/>
      <c r="E33" s="242"/>
      <c r="F33" s="242"/>
      <c r="G33" s="242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4"/>
      <c r="Z33" s="214"/>
      <c r="AA33" s="214"/>
      <c r="AB33" s="214"/>
      <c r="AC33" s="214"/>
      <c r="AD33" s="214"/>
      <c r="AE33" s="214"/>
      <c r="AF33" s="214"/>
      <c r="AG33" s="214" t="s">
        <v>148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33">
        <v>11</v>
      </c>
      <c r="B34" s="234" t="s">
        <v>582</v>
      </c>
      <c r="C34" s="245" t="s">
        <v>583</v>
      </c>
      <c r="D34" s="235" t="s">
        <v>179</v>
      </c>
      <c r="E34" s="236">
        <v>10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8">
        <v>4.7999999999999996E-3</v>
      </c>
      <c r="O34" s="238">
        <f>ROUND(E34*N34,2)</f>
        <v>0.05</v>
      </c>
      <c r="P34" s="238">
        <v>0</v>
      </c>
      <c r="Q34" s="238">
        <f>ROUND(E34*P34,2)</f>
        <v>0</v>
      </c>
      <c r="R34" s="238" t="s">
        <v>361</v>
      </c>
      <c r="S34" s="238" t="s">
        <v>160</v>
      </c>
      <c r="T34" s="239" t="s">
        <v>190</v>
      </c>
      <c r="U34" s="224">
        <v>0</v>
      </c>
      <c r="V34" s="224">
        <f>ROUND(E34*U34,2)</f>
        <v>0</v>
      </c>
      <c r="W34" s="224"/>
      <c r="X34" s="224" t="s">
        <v>356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357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46"/>
      <c r="D35" s="242"/>
      <c r="E35" s="242"/>
      <c r="F35" s="242"/>
      <c r="G35" s="242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4"/>
      <c r="Z35" s="214"/>
      <c r="AA35" s="214"/>
      <c r="AB35" s="214"/>
      <c r="AC35" s="214"/>
      <c r="AD35" s="214"/>
      <c r="AE35" s="214"/>
      <c r="AF35" s="214"/>
      <c r="AG35" s="214" t="s">
        <v>148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3">
        <v>12</v>
      </c>
      <c r="B36" s="234" t="s">
        <v>584</v>
      </c>
      <c r="C36" s="245" t="s">
        <v>585</v>
      </c>
      <c r="D36" s="235" t="s">
        <v>360</v>
      </c>
      <c r="E36" s="236">
        <v>5.8000000000000003E-2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21</v>
      </c>
      <c r="M36" s="238">
        <f>G36*(1+L36/100)</f>
        <v>0</v>
      </c>
      <c r="N36" s="238">
        <v>0</v>
      </c>
      <c r="O36" s="238">
        <f>ROUND(E36*N36,2)</f>
        <v>0</v>
      </c>
      <c r="P36" s="238">
        <v>0</v>
      </c>
      <c r="Q36" s="238">
        <f>ROUND(E36*P36,2)</f>
        <v>0</v>
      </c>
      <c r="R36" s="238" t="s">
        <v>558</v>
      </c>
      <c r="S36" s="238" t="s">
        <v>160</v>
      </c>
      <c r="T36" s="239" t="s">
        <v>190</v>
      </c>
      <c r="U36" s="224">
        <v>1.74</v>
      </c>
      <c r="V36" s="224">
        <f>ROUND(E36*U36,2)</f>
        <v>0.1</v>
      </c>
      <c r="W36" s="224"/>
      <c r="X36" s="224" t="s">
        <v>146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517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7" t="s">
        <v>586</v>
      </c>
      <c r="D37" s="253"/>
      <c r="E37" s="253"/>
      <c r="F37" s="253"/>
      <c r="G37" s="253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4"/>
      <c r="Z37" s="214"/>
      <c r="AA37" s="214"/>
      <c r="AB37" s="214"/>
      <c r="AC37" s="214"/>
      <c r="AD37" s="214"/>
      <c r="AE37" s="214"/>
      <c r="AF37" s="214"/>
      <c r="AG37" s="214" t="s">
        <v>193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58"/>
      <c r="D38" s="241"/>
      <c r="E38" s="241"/>
      <c r="F38" s="241"/>
      <c r="G38" s="241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4"/>
      <c r="Z38" s="214"/>
      <c r="AA38" s="214"/>
      <c r="AB38" s="214"/>
      <c r="AC38" s="214"/>
      <c r="AD38" s="214"/>
      <c r="AE38" s="214"/>
      <c r="AF38" s="214"/>
      <c r="AG38" s="214" t="s">
        <v>148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33">
        <v>13</v>
      </c>
      <c r="B39" s="234" t="s">
        <v>587</v>
      </c>
      <c r="C39" s="245" t="s">
        <v>588</v>
      </c>
      <c r="D39" s="235" t="s">
        <v>360</v>
      </c>
      <c r="E39" s="236">
        <v>5.8000000000000003E-2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38" t="s">
        <v>558</v>
      </c>
      <c r="S39" s="238" t="s">
        <v>160</v>
      </c>
      <c r="T39" s="239" t="s">
        <v>190</v>
      </c>
      <c r="U39" s="224">
        <v>0</v>
      </c>
      <c r="V39" s="224">
        <f>ROUND(E39*U39,2)</f>
        <v>0</v>
      </c>
      <c r="W39" s="224"/>
      <c r="X39" s="224" t="s">
        <v>146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517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7" t="s">
        <v>586</v>
      </c>
      <c r="D40" s="253"/>
      <c r="E40" s="253"/>
      <c r="F40" s="253"/>
      <c r="G40" s="253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4"/>
      <c r="Z40" s="214"/>
      <c r="AA40" s="214"/>
      <c r="AB40" s="214"/>
      <c r="AC40" s="214"/>
      <c r="AD40" s="214"/>
      <c r="AE40" s="214"/>
      <c r="AF40" s="214"/>
      <c r="AG40" s="214" t="s">
        <v>193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58"/>
      <c r="D41" s="241"/>
      <c r="E41" s="241"/>
      <c r="F41" s="241"/>
      <c r="G41" s="241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4"/>
      <c r="Z41" s="214"/>
      <c r="AA41" s="214"/>
      <c r="AB41" s="214"/>
      <c r="AC41" s="214"/>
      <c r="AD41" s="214"/>
      <c r="AE41" s="214"/>
      <c r="AF41" s="214"/>
      <c r="AG41" s="214" t="s">
        <v>148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">
      <c r="A42" s="227" t="s">
        <v>139</v>
      </c>
      <c r="B42" s="228" t="s">
        <v>97</v>
      </c>
      <c r="C42" s="244" t="s">
        <v>98</v>
      </c>
      <c r="D42" s="229"/>
      <c r="E42" s="230"/>
      <c r="F42" s="231"/>
      <c r="G42" s="231">
        <f>SUMIF(AG43:AG47,"&lt;&gt;NOR",G43:G47)</f>
        <v>0</v>
      </c>
      <c r="H42" s="231"/>
      <c r="I42" s="231">
        <f>SUM(I43:I47)</f>
        <v>0</v>
      </c>
      <c r="J42" s="231"/>
      <c r="K42" s="231">
        <f>SUM(K43:K47)</f>
        <v>0</v>
      </c>
      <c r="L42" s="231"/>
      <c r="M42" s="231">
        <f>SUM(M43:M47)</f>
        <v>0</v>
      </c>
      <c r="N42" s="231"/>
      <c r="O42" s="231">
        <f>SUM(O43:O47)</f>
        <v>0</v>
      </c>
      <c r="P42" s="231"/>
      <c r="Q42" s="231">
        <f>SUM(Q43:Q47)</f>
        <v>0</v>
      </c>
      <c r="R42" s="231"/>
      <c r="S42" s="231"/>
      <c r="T42" s="232"/>
      <c r="U42" s="226"/>
      <c r="V42" s="226">
        <f>SUM(V43:V47)</f>
        <v>1.2000000000000002</v>
      </c>
      <c r="W42" s="226"/>
      <c r="X42" s="226"/>
      <c r="AG42" t="s">
        <v>140</v>
      </c>
    </row>
    <row r="43" spans="1:60" outlineLevel="1" x14ac:dyDescent="0.2">
      <c r="A43" s="233">
        <v>14</v>
      </c>
      <c r="B43" s="234" t="s">
        <v>589</v>
      </c>
      <c r="C43" s="245" t="s">
        <v>590</v>
      </c>
      <c r="D43" s="235" t="s">
        <v>179</v>
      </c>
      <c r="E43" s="236">
        <v>2.5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8">
        <v>8.0000000000000007E-5</v>
      </c>
      <c r="O43" s="238">
        <f>ROUND(E43*N43,2)</f>
        <v>0</v>
      </c>
      <c r="P43" s="238">
        <v>0</v>
      </c>
      <c r="Q43" s="238">
        <f>ROUND(E43*P43,2)</f>
        <v>0</v>
      </c>
      <c r="R43" s="238" t="s">
        <v>591</v>
      </c>
      <c r="S43" s="238" t="s">
        <v>160</v>
      </c>
      <c r="T43" s="239" t="s">
        <v>190</v>
      </c>
      <c r="U43" s="224">
        <v>0.156</v>
      </c>
      <c r="V43" s="224">
        <f>ROUND(E43*U43,2)</f>
        <v>0.39</v>
      </c>
      <c r="W43" s="224"/>
      <c r="X43" s="224" t="s">
        <v>146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191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46"/>
      <c r="D44" s="242"/>
      <c r="E44" s="242"/>
      <c r="F44" s="242"/>
      <c r="G44" s="242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4"/>
      <c r="Z44" s="214"/>
      <c r="AA44" s="214"/>
      <c r="AB44" s="214"/>
      <c r="AC44" s="214"/>
      <c r="AD44" s="214"/>
      <c r="AE44" s="214"/>
      <c r="AF44" s="214"/>
      <c r="AG44" s="214" t="s">
        <v>148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1" x14ac:dyDescent="0.2">
      <c r="A45" s="233">
        <v>15</v>
      </c>
      <c r="B45" s="234" t="s">
        <v>592</v>
      </c>
      <c r="C45" s="245" t="s">
        <v>593</v>
      </c>
      <c r="D45" s="235" t="s">
        <v>237</v>
      </c>
      <c r="E45" s="236">
        <v>9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8">
        <v>6.9999999999999994E-5</v>
      </c>
      <c r="O45" s="238">
        <f>ROUND(E45*N45,2)</f>
        <v>0</v>
      </c>
      <c r="P45" s="238">
        <v>0</v>
      </c>
      <c r="Q45" s="238">
        <f>ROUND(E45*P45,2)</f>
        <v>0</v>
      </c>
      <c r="R45" s="238" t="s">
        <v>591</v>
      </c>
      <c r="S45" s="238" t="s">
        <v>160</v>
      </c>
      <c r="T45" s="239" t="s">
        <v>190</v>
      </c>
      <c r="U45" s="224">
        <v>0.09</v>
      </c>
      <c r="V45" s="224">
        <f>ROUND(E45*U45,2)</f>
        <v>0.81</v>
      </c>
      <c r="W45" s="224"/>
      <c r="X45" s="224" t="s">
        <v>146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191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57" t="s">
        <v>594</v>
      </c>
      <c r="D46" s="253"/>
      <c r="E46" s="253"/>
      <c r="F46" s="253"/>
      <c r="G46" s="253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4"/>
      <c r="Z46" s="214"/>
      <c r="AA46" s="214"/>
      <c r="AB46" s="214"/>
      <c r="AC46" s="214"/>
      <c r="AD46" s="214"/>
      <c r="AE46" s="214"/>
      <c r="AF46" s="214"/>
      <c r="AG46" s="214" t="s">
        <v>193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8"/>
      <c r="D47" s="241"/>
      <c r="E47" s="241"/>
      <c r="F47" s="241"/>
      <c r="G47" s="241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4"/>
      <c r="Z47" s="214"/>
      <c r="AA47" s="214"/>
      <c r="AB47" s="214"/>
      <c r="AC47" s="214"/>
      <c r="AD47" s="214"/>
      <c r="AE47" s="214"/>
      <c r="AF47" s="214"/>
      <c r="AG47" s="214" t="s">
        <v>148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x14ac:dyDescent="0.2">
      <c r="A48" s="227" t="s">
        <v>139</v>
      </c>
      <c r="B48" s="228" t="s">
        <v>107</v>
      </c>
      <c r="C48" s="244" t="s">
        <v>108</v>
      </c>
      <c r="D48" s="229"/>
      <c r="E48" s="230"/>
      <c r="F48" s="231"/>
      <c r="G48" s="231">
        <f>SUMIF(AG49:AG60,"&lt;&gt;NOR",G49:G60)</f>
        <v>0</v>
      </c>
      <c r="H48" s="231"/>
      <c r="I48" s="231">
        <f>SUM(I49:I60)</f>
        <v>0</v>
      </c>
      <c r="J48" s="231"/>
      <c r="K48" s="231">
        <f>SUM(K49:K60)</f>
        <v>0</v>
      </c>
      <c r="L48" s="231"/>
      <c r="M48" s="231">
        <f>SUM(M49:M60)</f>
        <v>0</v>
      </c>
      <c r="N48" s="231"/>
      <c r="O48" s="231">
        <f>SUM(O49:O60)</f>
        <v>0</v>
      </c>
      <c r="P48" s="231"/>
      <c r="Q48" s="231">
        <f>SUM(Q49:Q60)</f>
        <v>0</v>
      </c>
      <c r="R48" s="231"/>
      <c r="S48" s="231"/>
      <c r="T48" s="232"/>
      <c r="U48" s="226"/>
      <c r="V48" s="226">
        <f>SUM(V49:V60)</f>
        <v>1.36</v>
      </c>
      <c r="W48" s="226"/>
      <c r="X48" s="226"/>
      <c r="AG48" t="s">
        <v>140</v>
      </c>
    </row>
    <row r="49" spans="1:60" outlineLevel="1" x14ac:dyDescent="0.2">
      <c r="A49" s="233">
        <v>16</v>
      </c>
      <c r="B49" s="234" t="s">
        <v>546</v>
      </c>
      <c r="C49" s="245" t="s">
        <v>547</v>
      </c>
      <c r="D49" s="235" t="s">
        <v>360</v>
      </c>
      <c r="E49" s="236">
        <v>2.78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8">
        <v>0</v>
      </c>
      <c r="O49" s="238">
        <f>ROUND(E49*N49,2)</f>
        <v>0</v>
      </c>
      <c r="P49" s="238">
        <v>0</v>
      </c>
      <c r="Q49" s="238">
        <f>ROUND(E49*P49,2)</f>
        <v>0</v>
      </c>
      <c r="R49" s="238" t="s">
        <v>482</v>
      </c>
      <c r="S49" s="238" t="s">
        <v>160</v>
      </c>
      <c r="T49" s="239" t="s">
        <v>190</v>
      </c>
      <c r="U49" s="224">
        <v>0.49</v>
      </c>
      <c r="V49" s="224">
        <f>ROUND(E49*U49,2)</f>
        <v>1.36</v>
      </c>
      <c r="W49" s="224"/>
      <c r="X49" s="224" t="s">
        <v>146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191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59" t="s">
        <v>550</v>
      </c>
      <c r="D50" s="254"/>
      <c r="E50" s="254"/>
      <c r="F50" s="254"/>
      <c r="G50" s="25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4"/>
      <c r="Z50" s="214"/>
      <c r="AA50" s="214"/>
      <c r="AB50" s="214"/>
      <c r="AC50" s="214"/>
      <c r="AD50" s="214"/>
      <c r="AE50" s="214"/>
      <c r="AF50" s="214"/>
      <c r="AG50" s="214" t="s">
        <v>212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58"/>
      <c r="D51" s="241"/>
      <c r="E51" s="241"/>
      <c r="F51" s="241"/>
      <c r="G51" s="241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14"/>
      <c r="Z51" s="214"/>
      <c r="AA51" s="214"/>
      <c r="AB51" s="214"/>
      <c r="AC51" s="214"/>
      <c r="AD51" s="214"/>
      <c r="AE51" s="214"/>
      <c r="AF51" s="214"/>
      <c r="AG51" s="214" t="s">
        <v>148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3">
        <v>17</v>
      </c>
      <c r="B52" s="234" t="s">
        <v>554</v>
      </c>
      <c r="C52" s="245" t="s">
        <v>555</v>
      </c>
      <c r="D52" s="235" t="s">
        <v>360</v>
      </c>
      <c r="E52" s="236">
        <v>27.8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8">
        <v>0</v>
      </c>
      <c r="O52" s="238">
        <f>ROUND(E52*N52,2)</f>
        <v>0</v>
      </c>
      <c r="P52" s="238">
        <v>0</v>
      </c>
      <c r="Q52" s="238">
        <f>ROUND(E52*P52,2)</f>
        <v>0</v>
      </c>
      <c r="R52" s="238" t="s">
        <v>482</v>
      </c>
      <c r="S52" s="238" t="s">
        <v>160</v>
      </c>
      <c r="T52" s="239" t="s">
        <v>190</v>
      </c>
      <c r="U52" s="224">
        <v>0</v>
      </c>
      <c r="V52" s="224">
        <f>ROUND(E52*U52,2)</f>
        <v>0</v>
      </c>
      <c r="W52" s="224"/>
      <c r="X52" s="224" t="s">
        <v>146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191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46"/>
      <c r="D53" s="242"/>
      <c r="E53" s="242"/>
      <c r="F53" s="242"/>
      <c r="G53" s="242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4"/>
      <c r="Z53" s="214"/>
      <c r="AA53" s="214"/>
      <c r="AB53" s="214"/>
      <c r="AC53" s="214"/>
      <c r="AD53" s="214"/>
      <c r="AE53" s="214"/>
      <c r="AF53" s="214"/>
      <c r="AG53" s="214" t="s">
        <v>148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3">
        <v>18</v>
      </c>
      <c r="B54" s="234" t="s">
        <v>595</v>
      </c>
      <c r="C54" s="245" t="s">
        <v>596</v>
      </c>
      <c r="D54" s="235" t="s">
        <v>360</v>
      </c>
      <c r="E54" s="236">
        <v>0.20399999999999999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0</v>
      </c>
      <c r="O54" s="238">
        <f>ROUND(E54*N54,2)</f>
        <v>0</v>
      </c>
      <c r="P54" s="238">
        <v>0</v>
      </c>
      <c r="Q54" s="238">
        <f>ROUND(E54*P54,2)</f>
        <v>0</v>
      </c>
      <c r="R54" s="238" t="s">
        <v>482</v>
      </c>
      <c r="S54" s="238" t="s">
        <v>160</v>
      </c>
      <c r="T54" s="239" t="s">
        <v>190</v>
      </c>
      <c r="U54" s="224">
        <v>0</v>
      </c>
      <c r="V54" s="224">
        <f>ROUND(E54*U54,2)</f>
        <v>0</v>
      </c>
      <c r="W54" s="224"/>
      <c r="X54" s="224" t="s">
        <v>146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191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46"/>
      <c r="D55" s="242"/>
      <c r="E55" s="242"/>
      <c r="F55" s="242"/>
      <c r="G55" s="242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4"/>
      <c r="Z55" s="214"/>
      <c r="AA55" s="214"/>
      <c r="AB55" s="214"/>
      <c r="AC55" s="214"/>
      <c r="AD55" s="214"/>
      <c r="AE55" s="214"/>
      <c r="AF55" s="214"/>
      <c r="AG55" s="214" t="s">
        <v>148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3">
        <v>19</v>
      </c>
      <c r="B56" s="234" t="s">
        <v>597</v>
      </c>
      <c r="C56" s="245" t="s">
        <v>598</v>
      </c>
      <c r="D56" s="235" t="s">
        <v>360</v>
      </c>
      <c r="E56" s="236">
        <v>2.78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38" t="s">
        <v>482</v>
      </c>
      <c r="S56" s="238" t="s">
        <v>160</v>
      </c>
      <c r="T56" s="239" t="s">
        <v>190</v>
      </c>
      <c r="U56" s="224">
        <v>0</v>
      </c>
      <c r="V56" s="224">
        <f>ROUND(E56*U56,2)</f>
        <v>0</v>
      </c>
      <c r="W56" s="224"/>
      <c r="X56" s="224" t="s">
        <v>146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191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46"/>
      <c r="D57" s="242"/>
      <c r="E57" s="242"/>
      <c r="F57" s="242"/>
      <c r="G57" s="242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4"/>
      <c r="Z57" s="214"/>
      <c r="AA57" s="214"/>
      <c r="AB57" s="214"/>
      <c r="AC57" s="214"/>
      <c r="AD57" s="214"/>
      <c r="AE57" s="214"/>
      <c r="AF57" s="214"/>
      <c r="AG57" s="214" t="s">
        <v>148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3">
        <v>20</v>
      </c>
      <c r="B58" s="234" t="s">
        <v>599</v>
      </c>
      <c r="C58" s="245" t="s">
        <v>600</v>
      </c>
      <c r="D58" s="235" t="s">
        <v>360</v>
      </c>
      <c r="E58" s="236">
        <v>3.38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8">
        <v>0</v>
      </c>
      <c r="O58" s="238">
        <f>ROUND(E58*N58,2)</f>
        <v>0</v>
      </c>
      <c r="P58" s="238">
        <v>0</v>
      </c>
      <c r="Q58" s="238">
        <f>ROUND(E58*P58,2)</f>
        <v>0</v>
      </c>
      <c r="R58" s="238" t="s">
        <v>482</v>
      </c>
      <c r="S58" s="238" t="s">
        <v>160</v>
      </c>
      <c r="T58" s="239" t="s">
        <v>190</v>
      </c>
      <c r="U58" s="224">
        <v>0</v>
      </c>
      <c r="V58" s="224">
        <f>ROUND(E58*U58,2)</f>
        <v>0</v>
      </c>
      <c r="W58" s="224"/>
      <c r="X58" s="224" t="s">
        <v>146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191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 x14ac:dyDescent="0.2">
      <c r="A59" s="221"/>
      <c r="B59" s="222"/>
      <c r="C59" s="259" t="s">
        <v>601</v>
      </c>
      <c r="D59" s="254"/>
      <c r="E59" s="254"/>
      <c r="F59" s="254"/>
      <c r="G59" s="25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4"/>
      <c r="Z59" s="214"/>
      <c r="AA59" s="214"/>
      <c r="AB59" s="214"/>
      <c r="AC59" s="214"/>
      <c r="AD59" s="214"/>
      <c r="AE59" s="214"/>
      <c r="AF59" s="214"/>
      <c r="AG59" s="214" t="s">
        <v>212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52" t="str">
        <f>C59</f>
        <v>Pro vyjádření výnosu ve prospěch zhotovitele je nutné jednotkovou cenu uvést se záporným znaménkem. (Získaná částka ponižuje náklad stavby.)</v>
      </c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8"/>
      <c r="D60" s="241"/>
      <c r="E60" s="241"/>
      <c r="F60" s="241"/>
      <c r="G60" s="241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14"/>
      <c r="Z60" s="214"/>
      <c r="AA60" s="214"/>
      <c r="AB60" s="214"/>
      <c r="AC60" s="214"/>
      <c r="AD60" s="214"/>
      <c r="AE60" s="214"/>
      <c r="AF60" s="214"/>
      <c r="AG60" s="214" t="s">
        <v>148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x14ac:dyDescent="0.2">
      <c r="A61" s="227" t="s">
        <v>139</v>
      </c>
      <c r="B61" s="228" t="s">
        <v>105</v>
      </c>
      <c r="C61" s="244" t="s">
        <v>106</v>
      </c>
      <c r="D61" s="229"/>
      <c r="E61" s="230"/>
      <c r="F61" s="231"/>
      <c r="G61" s="231">
        <f>SUMIF(AG62:AG261,"&lt;&gt;NOR",G62:G261)</f>
        <v>0</v>
      </c>
      <c r="H61" s="231"/>
      <c r="I61" s="231">
        <f>SUM(I62:I261)</f>
        <v>0</v>
      </c>
      <c r="J61" s="231"/>
      <c r="K61" s="231">
        <f>SUM(K62:K261)</f>
        <v>0</v>
      </c>
      <c r="L61" s="231"/>
      <c r="M61" s="231">
        <f>SUM(M62:M261)</f>
        <v>0</v>
      </c>
      <c r="N61" s="231"/>
      <c r="O61" s="231">
        <f>SUM(O62:O261)</f>
        <v>0.34</v>
      </c>
      <c r="P61" s="231"/>
      <c r="Q61" s="231">
        <f>SUM(Q62:Q261)</f>
        <v>0</v>
      </c>
      <c r="R61" s="231"/>
      <c r="S61" s="231"/>
      <c r="T61" s="232"/>
      <c r="U61" s="226"/>
      <c r="V61" s="226">
        <f>SUM(V62:V261)</f>
        <v>236.79000000000005</v>
      </c>
      <c r="W61" s="226"/>
      <c r="X61" s="226"/>
      <c r="AG61" t="s">
        <v>140</v>
      </c>
    </row>
    <row r="62" spans="1:60" outlineLevel="1" x14ac:dyDescent="0.2">
      <c r="A62" s="233">
        <v>21</v>
      </c>
      <c r="B62" s="234" t="s">
        <v>602</v>
      </c>
      <c r="C62" s="245" t="s">
        <v>603</v>
      </c>
      <c r="D62" s="235" t="s">
        <v>196</v>
      </c>
      <c r="E62" s="236">
        <v>56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38"/>
      <c r="S62" s="238" t="s">
        <v>160</v>
      </c>
      <c r="T62" s="239" t="s">
        <v>145</v>
      </c>
      <c r="U62" s="224">
        <v>0</v>
      </c>
      <c r="V62" s="224">
        <f>ROUND(E62*U62,2)</f>
        <v>0</v>
      </c>
      <c r="W62" s="224"/>
      <c r="X62" s="224" t="s">
        <v>146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191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46"/>
      <c r="D63" s="242"/>
      <c r="E63" s="242"/>
      <c r="F63" s="242"/>
      <c r="G63" s="242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4"/>
      <c r="Z63" s="214"/>
      <c r="AA63" s="214"/>
      <c r="AB63" s="214"/>
      <c r="AC63" s="214"/>
      <c r="AD63" s="214"/>
      <c r="AE63" s="214"/>
      <c r="AF63" s="214"/>
      <c r="AG63" s="214" t="s">
        <v>148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3">
        <v>22</v>
      </c>
      <c r="B64" s="234" t="s">
        <v>604</v>
      </c>
      <c r="C64" s="245" t="s">
        <v>605</v>
      </c>
      <c r="D64" s="235" t="s">
        <v>196</v>
      </c>
      <c r="E64" s="236">
        <v>38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0</v>
      </c>
      <c r="O64" s="238">
        <f>ROUND(E64*N64,2)</f>
        <v>0</v>
      </c>
      <c r="P64" s="238">
        <v>0</v>
      </c>
      <c r="Q64" s="238">
        <f>ROUND(E64*P64,2)</f>
        <v>0</v>
      </c>
      <c r="R64" s="238"/>
      <c r="S64" s="238" t="s">
        <v>160</v>
      </c>
      <c r="T64" s="239" t="s">
        <v>145</v>
      </c>
      <c r="U64" s="224">
        <v>0</v>
      </c>
      <c r="V64" s="224">
        <f>ROUND(E64*U64,2)</f>
        <v>0</v>
      </c>
      <c r="W64" s="224"/>
      <c r="X64" s="224" t="s">
        <v>146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191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46"/>
      <c r="D65" s="242"/>
      <c r="E65" s="242"/>
      <c r="F65" s="242"/>
      <c r="G65" s="242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4"/>
      <c r="Z65" s="214"/>
      <c r="AA65" s="214"/>
      <c r="AB65" s="214"/>
      <c r="AC65" s="214"/>
      <c r="AD65" s="214"/>
      <c r="AE65" s="214"/>
      <c r="AF65" s="214"/>
      <c r="AG65" s="214" t="s">
        <v>148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3">
        <v>23</v>
      </c>
      <c r="B66" s="234" t="s">
        <v>606</v>
      </c>
      <c r="C66" s="245" t="s">
        <v>607</v>
      </c>
      <c r="D66" s="235" t="s">
        <v>196</v>
      </c>
      <c r="E66" s="236">
        <v>14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8">
        <v>0</v>
      </c>
      <c r="O66" s="238">
        <f>ROUND(E66*N66,2)</f>
        <v>0</v>
      </c>
      <c r="P66" s="238">
        <v>0</v>
      </c>
      <c r="Q66" s="238">
        <f>ROUND(E66*P66,2)</f>
        <v>0</v>
      </c>
      <c r="R66" s="238"/>
      <c r="S66" s="238" t="s">
        <v>160</v>
      </c>
      <c r="T66" s="239" t="s">
        <v>145</v>
      </c>
      <c r="U66" s="224">
        <v>0</v>
      </c>
      <c r="V66" s="224">
        <f>ROUND(E66*U66,2)</f>
        <v>0</v>
      </c>
      <c r="W66" s="224"/>
      <c r="X66" s="224" t="s">
        <v>146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191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46"/>
      <c r="D67" s="242"/>
      <c r="E67" s="242"/>
      <c r="F67" s="242"/>
      <c r="G67" s="242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4"/>
      <c r="Z67" s="214"/>
      <c r="AA67" s="214"/>
      <c r="AB67" s="214"/>
      <c r="AC67" s="214"/>
      <c r="AD67" s="214"/>
      <c r="AE67" s="214"/>
      <c r="AF67" s="214"/>
      <c r="AG67" s="214" t="s">
        <v>148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3">
        <v>24</v>
      </c>
      <c r="B68" s="234" t="s">
        <v>608</v>
      </c>
      <c r="C68" s="245" t="s">
        <v>609</v>
      </c>
      <c r="D68" s="235" t="s">
        <v>196</v>
      </c>
      <c r="E68" s="236">
        <v>8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21</v>
      </c>
      <c r="M68" s="238">
        <f>G68*(1+L68/100)</f>
        <v>0</v>
      </c>
      <c r="N68" s="238">
        <v>0</v>
      </c>
      <c r="O68" s="238">
        <f>ROUND(E68*N68,2)</f>
        <v>0</v>
      </c>
      <c r="P68" s="238">
        <v>0</v>
      </c>
      <c r="Q68" s="238">
        <f>ROUND(E68*P68,2)</f>
        <v>0</v>
      </c>
      <c r="R68" s="238"/>
      <c r="S68" s="238" t="s">
        <v>160</v>
      </c>
      <c r="T68" s="239" t="s">
        <v>145</v>
      </c>
      <c r="U68" s="224">
        <v>0</v>
      </c>
      <c r="V68" s="224">
        <f>ROUND(E68*U68,2)</f>
        <v>0</v>
      </c>
      <c r="W68" s="224"/>
      <c r="X68" s="224" t="s">
        <v>146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191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46"/>
      <c r="D69" s="242"/>
      <c r="E69" s="242"/>
      <c r="F69" s="242"/>
      <c r="G69" s="242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4"/>
      <c r="Z69" s="214"/>
      <c r="AA69" s="214"/>
      <c r="AB69" s="214"/>
      <c r="AC69" s="214"/>
      <c r="AD69" s="214"/>
      <c r="AE69" s="214"/>
      <c r="AF69" s="214"/>
      <c r="AG69" s="214" t="s">
        <v>148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3">
        <v>25</v>
      </c>
      <c r="B70" s="234" t="s">
        <v>610</v>
      </c>
      <c r="C70" s="245" t="s">
        <v>611</v>
      </c>
      <c r="D70" s="235" t="s">
        <v>237</v>
      </c>
      <c r="E70" s="236">
        <v>252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8">
        <v>1E-4</v>
      </c>
      <c r="O70" s="238">
        <f>ROUND(E70*N70,2)</f>
        <v>0.03</v>
      </c>
      <c r="P70" s="238">
        <v>0</v>
      </c>
      <c r="Q70" s="238">
        <f>ROUND(E70*P70,2)</f>
        <v>0</v>
      </c>
      <c r="R70" s="238"/>
      <c r="S70" s="238" t="s">
        <v>160</v>
      </c>
      <c r="T70" s="239" t="s">
        <v>145</v>
      </c>
      <c r="U70" s="224">
        <v>0.18329999999999999</v>
      </c>
      <c r="V70" s="224">
        <f>ROUND(E70*U70,2)</f>
        <v>46.19</v>
      </c>
      <c r="W70" s="224"/>
      <c r="X70" s="224" t="s">
        <v>146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191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46"/>
      <c r="D71" s="242"/>
      <c r="E71" s="242"/>
      <c r="F71" s="242"/>
      <c r="G71" s="242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4"/>
      <c r="Z71" s="214"/>
      <c r="AA71" s="214"/>
      <c r="AB71" s="214"/>
      <c r="AC71" s="214"/>
      <c r="AD71" s="214"/>
      <c r="AE71" s="214"/>
      <c r="AF71" s="214"/>
      <c r="AG71" s="214" t="s">
        <v>148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3">
        <v>26</v>
      </c>
      <c r="B72" s="234" t="s">
        <v>612</v>
      </c>
      <c r="C72" s="245" t="s">
        <v>613</v>
      </c>
      <c r="D72" s="235" t="s">
        <v>237</v>
      </c>
      <c r="E72" s="236">
        <v>60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8">
        <v>1.2999999999999999E-4</v>
      </c>
      <c r="O72" s="238">
        <f>ROUND(E72*N72,2)</f>
        <v>0.01</v>
      </c>
      <c r="P72" s="238">
        <v>0</v>
      </c>
      <c r="Q72" s="238">
        <f>ROUND(E72*P72,2)</f>
        <v>0</v>
      </c>
      <c r="R72" s="238"/>
      <c r="S72" s="238" t="s">
        <v>160</v>
      </c>
      <c r="T72" s="239" t="s">
        <v>145</v>
      </c>
      <c r="U72" s="224">
        <v>0.26169999999999999</v>
      </c>
      <c r="V72" s="224">
        <f>ROUND(E72*U72,2)</f>
        <v>15.7</v>
      </c>
      <c r="W72" s="224"/>
      <c r="X72" s="224" t="s">
        <v>146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191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46"/>
      <c r="D73" s="242"/>
      <c r="E73" s="242"/>
      <c r="F73" s="242"/>
      <c r="G73" s="242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4"/>
      <c r="Z73" s="214"/>
      <c r="AA73" s="214"/>
      <c r="AB73" s="214"/>
      <c r="AC73" s="214"/>
      <c r="AD73" s="214"/>
      <c r="AE73" s="214"/>
      <c r="AF73" s="214"/>
      <c r="AG73" s="214" t="s">
        <v>148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3">
        <v>27</v>
      </c>
      <c r="B74" s="234" t="s">
        <v>614</v>
      </c>
      <c r="C74" s="245" t="s">
        <v>615</v>
      </c>
      <c r="D74" s="235" t="s">
        <v>237</v>
      </c>
      <c r="E74" s="236">
        <v>180</v>
      </c>
      <c r="F74" s="237"/>
      <c r="G74" s="238">
        <f>ROUND(E74*F74,2)</f>
        <v>0</v>
      </c>
      <c r="H74" s="237"/>
      <c r="I74" s="238">
        <f>ROUND(E74*H74,2)</f>
        <v>0</v>
      </c>
      <c r="J74" s="237"/>
      <c r="K74" s="238">
        <f>ROUND(E74*J74,2)</f>
        <v>0</v>
      </c>
      <c r="L74" s="238">
        <v>21</v>
      </c>
      <c r="M74" s="238">
        <f>G74*(1+L74/100)</f>
        <v>0</v>
      </c>
      <c r="N74" s="238">
        <v>1.2999999999999999E-4</v>
      </c>
      <c r="O74" s="238">
        <f>ROUND(E74*N74,2)</f>
        <v>0.02</v>
      </c>
      <c r="P74" s="238">
        <v>0</v>
      </c>
      <c r="Q74" s="238">
        <f>ROUND(E74*P74,2)</f>
        <v>0</v>
      </c>
      <c r="R74" s="238"/>
      <c r="S74" s="238" t="s">
        <v>160</v>
      </c>
      <c r="T74" s="239" t="s">
        <v>145</v>
      </c>
      <c r="U74" s="224">
        <v>0.2145</v>
      </c>
      <c r="V74" s="224">
        <f>ROUND(E74*U74,2)</f>
        <v>38.61</v>
      </c>
      <c r="W74" s="224"/>
      <c r="X74" s="224" t="s">
        <v>146</v>
      </c>
      <c r="Y74" s="214"/>
      <c r="Z74" s="214"/>
      <c r="AA74" s="214"/>
      <c r="AB74" s="214"/>
      <c r="AC74" s="214"/>
      <c r="AD74" s="214"/>
      <c r="AE74" s="214"/>
      <c r="AF74" s="214"/>
      <c r="AG74" s="214" t="s">
        <v>191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46"/>
      <c r="D75" s="242"/>
      <c r="E75" s="242"/>
      <c r="F75" s="242"/>
      <c r="G75" s="242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4"/>
      <c r="Z75" s="214"/>
      <c r="AA75" s="214"/>
      <c r="AB75" s="214"/>
      <c r="AC75" s="214"/>
      <c r="AD75" s="214"/>
      <c r="AE75" s="214"/>
      <c r="AF75" s="214"/>
      <c r="AG75" s="214" t="s">
        <v>148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3">
        <v>28</v>
      </c>
      <c r="B76" s="234" t="s">
        <v>616</v>
      </c>
      <c r="C76" s="245" t="s">
        <v>617</v>
      </c>
      <c r="D76" s="235" t="s">
        <v>237</v>
      </c>
      <c r="E76" s="236">
        <v>12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21</v>
      </c>
      <c r="M76" s="238">
        <f>G76*(1+L76/100)</f>
        <v>0</v>
      </c>
      <c r="N76" s="238">
        <v>1.8000000000000001E-4</v>
      </c>
      <c r="O76" s="238">
        <f>ROUND(E76*N76,2)</f>
        <v>0</v>
      </c>
      <c r="P76" s="238">
        <v>0</v>
      </c>
      <c r="Q76" s="238">
        <f>ROUND(E76*P76,2)</f>
        <v>0</v>
      </c>
      <c r="R76" s="238"/>
      <c r="S76" s="238" t="s">
        <v>160</v>
      </c>
      <c r="T76" s="239" t="s">
        <v>145</v>
      </c>
      <c r="U76" s="224">
        <v>0.30599999999999999</v>
      </c>
      <c r="V76" s="224">
        <f>ROUND(E76*U76,2)</f>
        <v>3.67</v>
      </c>
      <c r="W76" s="224"/>
      <c r="X76" s="224" t="s">
        <v>146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191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46"/>
      <c r="D77" s="242"/>
      <c r="E77" s="242"/>
      <c r="F77" s="242"/>
      <c r="G77" s="242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4"/>
      <c r="Z77" s="214"/>
      <c r="AA77" s="214"/>
      <c r="AB77" s="214"/>
      <c r="AC77" s="214"/>
      <c r="AD77" s="214"/>
      <c r="AE77" s="214"/>
      <c r="AF77" s="214"/>
      <c r="AG77" s="214" t="s">
        <v>148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3">
        <v>29</v>
      </c>
      <c r="B78" s="234" t="s">
        <v>618</v>
      </c>
      <c r="C78" s="245" t="s">
        <v>619</v>
      </c>
      <c r="D78" s="235" t="s">
        <v>237</v>
      </c>
      <c r="E78" s="236">
        <v>24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21</v>
      </c>
      <c r="M78" s="238">
        <f>G78*(1+L78/100)</f>
        <v>0</v>
      </c>
      <c r="N78" s="238">
        <v>2.2000000000000001E-4</v>
      </c>
      <c r="O78" s="238">
        <f>ROUND(E78*N78,2)</f>
        <v>0.01</v>
      </c>
      <c r="P78" s="238">
        <v>0</v>
      </c>
      <c r="Q78" s="238">
        <f>ROUND(E78*P78,2)</f>
        <v>0</v>
      </c>
      <c r="R78" s="238"/>
      <c r="S78" s="238" t="s">
        <v>160</v>
      </c>
      <c r="T78" s="239" t="s">
        <v>145</v>
      </c>
      <c r="U78" s="224">
        <v>0.37269999999999998</v>
      </c>
      <c r="V78" s="224">
        <f>ROUND(E78*U78,2)</f>
        <v>8.94</v>
      </c>
      <c r="W78" s="224"/>
      <c r="X78" s="224" t="s">
        <v>146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191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46"/>
      <c r="D79" s="242"/>
      <c r="E79" s="242"/>
      <c r="F79" s="242"/>
      <c r="G79" s="242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4"/>
      <c r="Z79" s="214"/>
      <c r="AA79" s="214"/>
      <c r="AB79" s="214"/>
      <c r="AC79" s="214"/>
      <c r="AD79" s="214"/>
      <c r="AE79" s="214"/>
      <c r="AF79" s="214"/>
      <c r="AG79" s="214" t="s">
        <v>148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3">
        <v>30</v>
      </c>
      <c r="B80" s="234" t="s">
        <v>620</v>
      </c>
      <c r="C80" s="245" t="s">
        <v>621</v>
      </c>
      <c r="D80" s="235" t="s">
        <v>237</v>
      </c>
      <c r="E80" s="236">
        <v>252</v>
      </c>
      <c r="F80" s="237"/>
      <c r="G80" s="238">
        <f>ROUND(E80*F80,2)</f>
        <v>0</v>
      </c>
      <c r="H80" s="237"/>
      <c r="I80" s="238">
        <f>ROUND(E80*H80,2)</f>
        <v>0</v>
      </c>
      <c r="J80" s="237"/>
      <c r="K80" s="238">
        <f>ROUND(E80*J80,2)</f>
        <v>0</v>
      </c>
      <c r="L80" s="238">
        <v>21</v>
      </c>
      <c r="M80" s="238">
        <f>G80*(1+L80/100)</f>
        <v>0</v>
      </c>
      <c r="N80" s="238">
        <v>0</v>
      </c>
      <c r="O80" s="238">
        <f>ROUND(E80*N80,2)</f>
        <v>0</v>
      </c>
      <c r="P80" s="238">
        <v>0</v>
      </c>
      <c r="Q80" s="238">
        <f>ROUND(E80*P80,2)</f>
        <v>0</v>
      </c>
      <c r="R80" s="238"/>
      <c r="S80" s="238" t="s">
        <v>144</v>
      </c>
      <c r="T80" s="239" t="s">
        <v>145</v>
      </c>
      <c r="U80" s="224">
        <v>0</v>
      </c>
      <c r="V80" s="224">
        <f>ROUND(E80*U80,2)</f>
        <v>0</v>
      </c>
      <c r="W80" s="224"/>
      <c r="X80" s="224" t="s">
        <v>356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357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46"/>
      <c r="D81" s="242"/>
      <c r="E81" s="242"/>
      <c r="F81" s="242"/>
      <c r="G81" s="242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4"/>
      <c r="Z81" s="214"/>
      <c r="AA81" s="214"/>
      <c r="AB81" s="214"/>
      <c r="AC81" s="214"/>
      <c r="AD81" s="214"/>
      <c r="AE81" s="214"/>
      <c r="AF81" s="214"/>
      <c r="AG81" s="214" t="s">
        <v>148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3">
        <v>31</v>
      </c>
      <c r="B82" s="234" t="s">
        <v>622</v>
      </c>
      <c r="C82" s="245" t="s">
        <v>623</v>
      </c>
      <c r="D82" s="235" t="s">
        <v>237</v>
      </c>
      <c r="E82" s="236">
        <v>60</v>
      </c>
      <c r="F82" s="237"/>
      <c r="G82" s="238">
        <f>ROUND(E82*F82,2)</f>
        <v>0</v>
      </c>
      <c r="H82" s="237"/>
      <c r="I82" s="238">
        <f>ROUND(E82*H82,2)</f>
        <v>0</v>
      </c>
      <c r="J82" s="237"/>
      <c r="K82" s="238">
        <f>ROUND(E82*J82,2)</f>
        <v>0</v>
      </c>
      <c r="L82" s="238">
        <v>21</v>
      </c>
      <c r="M82" s="238">
        <f>G82*(1+L82/100)</f>
        <v>0</v>
      </c>
      <c r="N82" s="238">
        <v>0</v>
      </c>
      <c r="O82" s="238">
        <f>ROUND(E82*N82,2)</f>
        <v>0</v>
      </c>
      <c r="P82" s="238">
        <v>0</v>
      </c>
      <c r="Q82" s="238">
        <f>ROUND(E82*P82,2)</f>
        <v>0</v>
      </c>
      <c r="R82" s="238"/>
      <c r="S82" s="238" t="s">
        <v>144</v>
      </c>
      <c r="T82" s="239" t="s">
        <v>145</v>
      </c>
      <c r="U82" s="224">
        <v>0</v>
      </c>
      <c r="V82" s="224">
        <f>ROUND(E82*U82,2)</f>
        <v>0</v>
      </c>
      <c r="W82" s="224"/>
      <c r="X82" s="224" t="s">
        <v>356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357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46"/>
      <c r="D83" s="242"/>
      <c r="E83" s="242"/>
      <c r="F83" s="242"/>
      <c r="G83" s="242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4"/>
      <c r="Z83" s="214"/>
      <c r="AA83" s="214"/>
      <c r="AB83" s="214"/>
      <c r="AC83" s="214"/>
      <c r="AD83" s="214"/>
      <c r="AE83" s="214"/>
      <c r="AF83" s="214"/>
      <c r="AG83" s="214" t="s">
        <v>148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3">
        <v>32</v>
      </c>
      <c r="B84" s="234" t="s">
        <v>624</v>
      </c>
      <c r="C84" s="245" t="s">
        <v>625</v>
      </c>
      <c r="D84" s="235" t="s">
        <v>237</v>
      </c>
      <c r="E84" s="236">
        <v>180</v>
      </c>
      <c r="F84" s="237"/>
      <c r="G84" s="238">
        <f>ROUND(E84*F84,2)</f>
        <v>0</v>
      </c>
      <c r="H84" s="237"/>
      <c r="I84" s="238">
        <f>ROUND(E84*H84,2)</f>
        <v>0</v>
      </c>
      <c r="J84" s="237"/>
      <c r="K84" s="238">
        <f>ROUND(E84*J84,2)</f>
        <v>0</v>
      </c>
      <c r="L84" s="238">
        <v>21</v>
      </c>
      <c r="M84" s="238">
        <f>G84*(1+L84/100)</f>
        <v>0</v>
      </c>
      <c r="N84" s="238">
        <v>0</v>
      </c>
      <c r="O84" s="238">
        <f>ROUND(E84*N84,2)</f>
        <v>0</v>
      </c>
      <c r="P84" s="238">
        <v>0</v>
      </c>
      <c r="Q84" s="238">
        <f>ROUND(E84*P84,2)</f>
        <v>0</v>
      </c>
      <c r="R84" s="238"/>
      <c r="S84" s="238" t="s">
        <v>144</v>
      </c>
      <c r="T84" s="239" t="s">
        <v>145</v>
      </c>
      <c r="U84" s="224">
        <v>0</v>
      </c>
      <c r="V84" s="224">
        <f>ROUND(E84*U84,2)</f>
        <v>0</v>
      </c>
      <c r="W84" s="224"/>
      <c r="X84" s="224" t="s">
        <v>356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357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46"/>
      <c r="D85" s="242"/>
      <c r="E85" s="242"/>
      <c r="F85" s="242"/>
      <c r="G85" s="242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4"/>
      <c r="Z85" s="214"/>
      <c r="AA85" s="214"/>
      <c r="AB85" s="214"/>
      <c r="AC85" s="214"/>
      <c r="AD85" s="214"/>
      <c r="AE85" s="214"/>
      <c r="AF85" s="214"/>
      <c r="AG85" s="214" t="s">
        <v>148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3">
        <v>33</v>
      </c>
      <c r="B86" s="234" t="s">
        <v>626</v>
      </c>
      <c r="C86" s="245" t="s">
        <v>627</v>
      </c>
      <c r="D86" s="235" t="s">
        <v>237</v>
      </c>
      <c r="E86" s="236">
        <v>12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8">
        <v>0</v>
      </c>
      <c r="O86" s="238">
        <f>ROUND(E86*N86,2)</f>
        <v>0</v>
      </c>
      <c r="P86" s="238">
        <v>0</v>
      </c>
      <c r="Q86" s="238">
        <f>ROUND(E86*P86,2)</f>
        <v>0</v>
      </c>
      <c r="R86" s="238"/>
      <c r="S86" s="238" t="s">
        <v>144</v>
      </c>
      <c r="T86" s="239" t="s">
        <v>145</v>
      </c>
      <c r="U86" s="224">
        <v>0</v>
      </c>
      <c r="V86" s="224">
        <f>ROUND(E86*U86,2)</f>
        <v>0</v>
      </c>
      <c r="W86" s="224"/>
      <c r="X86" s="224" t="s">
        <v>356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357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46"/>
      <c r="D87" s="242"/>
      <c r="E87" s="242"/>
      <c r="F87" s="242"/>
      <c r="G87" s="242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4"/>
      <c r="Z87" s="214"/>
      <c r="AA87" s="214"/>
      <c r="AB87" s="214"/>
      <c r="AC87" s="214"/>
      <c r="AD87" s="214"/>
      <c r="AE87" s="214"/>
      <c r="AF87" s="214"/>
      <c r="AG87" s="214" t="s">
        <v>148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3">
        <v>34</v>
      </c>
      <c r="B88" s="234" t="s">
        <v>628</v>
      </c>
      <c r="C88" s="245" t="s">
        <v>629</v>
      </c>
      <c r="D88" s="235" t="s">
        <v>237</v>
      </c>
      <c r="E88" s="236">
        <v>24</v>
      </c>
      <c r="F88" s="237"/>
      <c r="G88" s="238">
        <f>ROUND(E88*F88,2)</f>
        <v>0</v>
      </c>
      <c r="H88" s="237"/>
      <c r="I88" s="238">
        <f>ROUND(E88*H88,2)</f>
        <v>0</v>
      </c>
      <c r="J88" s="237"/>
      <c r="K88" s="238">
        <f>ROUND(E88*J88,2)</f>
        <v>0</v>
      </c>
      <c r="L88" s="238">
        <v>21</v>
      </c>
      <c r="M88" s="238">
        <f>G88*(1+L88/100)</f>
        <v>0</v>
      </c>
      <c r="N88" s="238">
        <v>0</v>
      </c>
      <c r="O88" s="238">
        <f>ROUND(E88*N88,2)</f>
        <v>0</v>
      </c>
      <c r="P88" s="238">
        <v>0</v>
      </c>
      <c r="Q88" s="238">
        <f>ROUND(E88*P88,2)</f>
        <v>0</v>
      </c>
      <c r="R88" s="238"/>
      <c r="S88" s="238" t="s">
        <v>144</v>
      </c>
      <c r="T88" s="239" t="s">
        <v>145</v>
      </c>
      <c r="U88" s="224">
        <v>0</v>
      </c>
      <c r="V88" s="224">
        <f>ROUND(E88*U88,2)</f>
        <v>0</v>
      </c>
      <c r="W88" s="224"/>
      <c r="X88" s="224" t="s">
        <v>356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357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46"/>
      <c r="D89" s="242"/>
      <c r="E89" s="242"/>
      <c r="F89" s="242"/>
      <c r="G89" s="242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4"/>
      <c r="Z89" s="214"/>
      <c r="AA89" s="214"/>
      <c r="AB89" s="214"/>
      <c r="AC89" s="214"/>
      <c r="AD89" s="214"/>
      <c r="AE89" s="214"/>
      <c r="AF89" s="214"/>
      <c r="AG89" s="214" t="s">
        <v>148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3">
        <v>35</v>
      </c>
      <c r="B90" s="234" t="s">
        <v>630</v>
      </c>
      <c r="C90" s="245" t="s">
        <v>631</v>
      </c>
      <c r="D90" s="235" t="s">
        <v>196</v>
      </c>
      <c r="E90" s="236">
        <v>56</v>
      </c>
      <c r="F90" s="237"/>
      <c r="G90" s="238">
        <f>ROUND(E90*F90,2)</f>
        <v>0</v>
      </c>
      <c r="H90" s="237"/>
      <c r="I90" s="238">
        <f>ROUND(E90*H90,2)</f>
        <v>0</v>
      </c>
      <c r="J90" s="237"/>
      <c r="K90" s="238">
        <f>ROUND(E90*J90,2)</f>
        <v>0</v>
      </c>
      <c r="L90" s="238">
        <v>21</v>
      </c>
      <c r="M90" s="238">
        <f>G90*(1+L90/100)</f>
        <v>0</v>
      </c>
      <c r="N90" s="238">
        <v>7.6000000000000004E-4</v>
      </c>
      <c r="O90" s="238">
        <f>ROUND(E90*N90,2)</f>
        <v>0.04</v>
      </c>
      <c r="P90" s="238">
        <v>0</v>
      </c>
      <c r="Q90" s="238">
        <f>ROUND(E90*P90,2)</f>
        <v>0</v>
      </c>
      <c r="R90" s="238"/>
      <c r="S90" s="238" t="s">
        <v>160</v>
      </c>
      <c r="T90" s="239" t="s">
        <v>145</v>
      </c>
      <c r="U90" s="224">
        <v>0.4</v>
      </c>
      <c r="V90" s="224">
        <f>ROUND(E90*U90,2)</f>
        <v>22.4</v>
      </c>
      <c r="W90" s="224"/>
      <c r="X90" s="224" t="s">
        <v>146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191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46"/>
      <c r="D91" s="242"/>
      <c r="E91" s="242"/>
      <c r="F91" s="242"/>
      <c r="G91" s="242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4"/>
      <c r="Z91" s="214"/>
      <c r="AA91" s="214"/>
      <c r="AB91" s="214"/>
      <c r="AC91" s="214"/>
      <c r="AD91" s="214"/>
      <c r="AE91" s="214"/>
      <c r="AF91" s="214"/>
      <c r="AG91" s="214" t="s">
        <v>148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3">
        <v>36</v>
      </c>
      <c r="B92" s="234" t="s">
        <v>632</v>
      </c>
      <c r="C92" s="245" t="s">
        <v>633</v>
      </c>
      <c r="D92" s="235" t="s">
        <v>196</v>
      </c>
      <c r="E92" s="236">
        <v>38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38">
        <v>1.07E-3</v>
      </c>
      <c r="O92" s="238">
        <f>ROUND(E92*N92,2)</f>
        <v>0.04</v>
      </c>
      <c r="P92" s="238">
        <v>0</v>
      </c>
      <c r="Q92" s="238">
        <f>ROUND(E92*P92,2)</f>
        <v>0</v>
      </c>
      <c r="R92" s="238"/>
      <c r="S92" s="238" t="s">
        <v>160</v>
      </c>
      <c r="T92" s="239" t="s">
        <v>145</v>
      </c>
      <c r="U92" s="224">
        <v>0.48</v>
      </c>
      <c r="V92" s="224">
        <f>ROUND(E92*U92,2)</f>
        <v>18.239999999999998</v>
      </c>
      <c r="W92" s="224"/>
      <c r="X92" s="224" t="s">
        <v>146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191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46"/>
      <c r="D93" s="242"/>
      <c r="E93" s="242"/>
      <c r="F93" s="242"/>
      <c r="G93" s="242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4"/>
      <c r="Z93" s="214"/>
      <c r="AA93" s="214"/>
      <c r="AB93" s="214"/>
      <c r="AC93" s="214"/>
      <c r="AD93" s="214"/>
      <c r="AE93" s="214"/>
      <c r="AF93" s="214"/>
      <c r="AG93" s="214" t="s">
        <v>148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3">
        <v>37</v>
      </c>
      <c r="B94" s="234" t="s">
        <v>634</v>
      </c>
      <c r="C94" s="245" t="s">
        <v>635</v>
      </c>
      <c r="D94" s="235" t="s">
        <v>196</v>
      </c>
      <c r="E94" s="236">
        <v>1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8">
        <v>1.15E-3</v>
      </c>
      <c r="O94" s="238">
        <f>ROUND(E94*N94,2)</f>
        <v>0</v>
      </c>
      <c r="P94" s="238">
        <v>0</v>
      </c>
      <c r="Q94" s="238">
        <f>ROUND(E94*P94,2)</f>
        <v>0</v>
      </c>
      <c r="R94" s="238"/>
      <c r="S94" s="238" t="s">
        <v>160</v>
      </c>
      <c r="T94" s="239" t="s">
        <v>145</v>
      </c>
      <c r="U94" s="224">
        <v>0.48</v>
      </c>
      <c r="V94" s="224">
        <f>ROUND(E94*U94,2)</f>
        <v>0.48</v>
      </c>
      <c r="W94" s="224"/>
      <c r="X94" s="224" t="s">
        <v>146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191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46"/>
      <c r="D95" s="242"/>
      <c r="E95" s="242"/>
      <c r="F95" s="242"/>
      <c r="G95" s="242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4"/>
      <c r="Z95" s="214"/>
      <c r="AA95" s="214"/>
      <c r="AB95" s="214"/>
      <c r="AC95" s="214"/>
      <c r="AD95" s="214"/>
      <c r="AE95" s="214"/>
      <c r="AF95" s="214"/>
      <c r="AG95" s="214" t="s">
        <v>148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3">
        <v>38</v>
      </c>
      <c r="B96" s="234" t="s">
        <v>636</v>
      </c>
      <c r="C96" s="245" t="s">
        <v>637</v>
      </c>
      <c r="D96" s="235" t="s">
        <v>196</v>
      </c>
      <c r="E96" s="236">
        <v>14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21</v>
      </c>
      <c r="M96" s="238">
        <f>G96*(1+L96/100)</f>
        <v>0</v>
      </c>
      <c r="N96" s="238">
        <v>1.32E-3</v>
      </c>
      <c r="O96" s="238">
        <f>ROUND(E96*N96,2)</f>
        <v>0.02</v>
      </c>
      <c r="P96" s="238">
        <v>0</v>
      </c>
      <c r="Q96" s="238">
        <f>ROUND(E96*P96,2)</f>
        <v>0</v>
      </c>
      <c r="R96" s="238"/>
      <c r="S96" s="238" t="s">
        <v>160</v>
      </c>
      <c r="T96" s="239" t="s">
        <v>145</v>
      </c>
      <c r="U96" s="224">
        <v>0.57999999999999996</v>
      </c>
      <c r="V96" s="224">
        <f>ROUND(E96*U96,2)</f>
        <v>8.1199999999999992</v>
      </c>
      <c r="W96" s="224"/>
      <c r="X96" s="224" t="s">
        <v>146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191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46"/>
      <c r="D97" s="242"/>
      <c r="E97" s="242"/>
      <c r="F97" s="242"/>
      <c r="G97" s="242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4"/>
      <c r="Z97" s="214"/>
      <c r="AA97" s="214"/>
      <c r="AB97" s="214"/>
      <c r="AC97" s="214"/>
      <c r="AD97" s="214"/>
      <c r="AE97" s="214"/>
      <c r="AF97" s="214"/>
      <c r="AG97" s="214" t="s">
        <v>148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3">
        <v>39</v>
      </c>
      <c r="B98" s="234" t="s">
        <v>638</v>
      </c>
      <c r="C98" s="245" t="s">
        <v>639</v>
      </c>
      <c r="D98" s="235" t="s">
        <v>196</v>
      </c>
      <c r="E98" s="236">
        <v>4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21</v>
      </c>
      <c r="M98" s="238">
        <f>G98*(1+L98/100)</f>
        <v>0</v>
      </c>
      <c r="N98" s="238">
        <v>4.8999999999999998E-3</v>
      </c>
      <c r="O98" s="238">
        <f>ROUND(E98*N98,2)</f>
        <v>0.02</v>
      </c>
      <c r="P98" s="238">
        <v>0</v>
      </c>
      <c r="Q98" s="238">
        <f>ROUND(E98*P98,2)</f>
        <v>0</v>
      </c>
      <c r="R98" s="238"/>
      <c r="S98" s="238" t="s">
        <v>160</v>
      </c>
      <c r="T98" s="239" t="s">
        <v>145</v>
      </c>
      <c r="U98" s="224">
        <v>1.9369000000000001</v>
      </c>
      <c r="V98" s="224">
        <f>ROUND(E98*U98,2)</f>
        <v>7.75</v>
      </c>
      <c r="W98" s="224"/>
      <c r="X98" s="224" t="s">
        <v>146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191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46"/>
      <c r="D99" s="242"/>
      <c r="E99" s="242"/>
      <c r="F99" s="242"/>
      <c r="G99" s="242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4"/>
      <c r="Z99" s="214"/>
      <c r="AA99" s="214"/>
      <c r="AB99" s="214"/>
      <c r="AC99" s="214"/>
      <c r="AD99" s="214"/>
      <c r="AE99" s="214"/>
      <c r="AF99" s="214"/>
      <c r="AG99" s="214" t="s">
        <v>148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3">
        <v>40</v>
      </c>
      <c r="B100" s="234" t="s">
        <v>640</v>
      </c>
      <c r="C100" s="245" t="s">
        <v>641</v>
      </c>
      <c r="D100" s="235" t="s">
        <v>196</v>
      </c>
      <c r="E100" s="236">
        <v>4</v>
      </c>
      <c r="F100" s="237"/>
      <c r="G100" s="238">
        <f>ROUND(E100*F100,2)</f>
        <v>0</v>
      </c>
      <c r="H100" s="237"/>
      <c r="I100" s="238">
        <f>ROUND(E100*H100,2)</f>
        <v>0</v>
      </c>
      <c r="J100" s="237"/>
      <c r="K100" s="238">
        <f>ROUND(E100*J100,2)</f>
        <v>0</v>
      </c>
      <c r="L100" s="238">
        <v>21</v>
      </c>
      <c r="M100" s="238">
        <f>G100*(1+L100/100)</f>
        <v>0</v>
      </c>
      <c r="N100" s="238">
        <v>5.1999999999999998E-3</v>
      </c>
      <c r="O100" s="238">
        <f>ROUND(E100*N100,2)</f>
        <v>0.02</v>
      </c>
      <c r="P100" s="238">
        <v>0</v>
      </c>
      <c r="Q100" s="238">
        <f>ROUND(E100*P100,2)</f>
        <v>0</v>
      </c>
      <c r="R100" s="238"/>
      <c r="S100" s="238" t="s">
        <v>160</v>
      </c>
      <c r="T100" s="239" t="s">
        <v>145</v>
      </c>
      <c r="U100" s="224">
        <v>1.9369000000000001</v>
      </c>
      <c r="V100" s="224">
        <f>ROUND(E100*U100,2)</f>
        <v>7.75</v>
      </c>
      <c r="W100" s="224"/>
      <c r="X100" s="224" t="s">
        <v>146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191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46"/>
      <c r="D101" s="242"/>
      <c r="E101" s="242"/>
      <c r="F101" s="242"/>
      <c r="G101" s="242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148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3">
        <v>41</v>
      </c>
      <c r="B102" s="234" t="s">
        <v>642</v>
      </c>
      <c r="C102" s="245" t="s">
        <v>643</v>
      </c>
      <c r="D102" s="235" t="s">
        <v>151</v>
      </c>
      <c r="E102" s="236">
        <v>51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8">
        <v>0</v>
      </c>
      <c r="O102" s="238">
        <f>ROUND(E102*N102,2)</f>
        <v>0</v>
      </c>
      <c r="P102" s="238">
        <v>0</v>
      </c>
      <c r="Q102" s="238">
        <f>ROUND(E102*P102,2)</f>
        <v>0</v>
      </c>
      <c r="R102" s="238"/>
      <c r="S102" s="238" t="s">
        <v>144</v>
      </c>
      <c r="T102" s="239" t="s">
        <v>145</v>
      </c>
      <c r="U102" s="224">
        <v>0</v>
      </c>
      <c r="V102" s="224">
        <f>ROUND(E102*U102,2)</f>
        <v>0</v>
      </c>
      <c r="W102" s="224"/>
      <c r="X102" s="224" t="s">
        <v>356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357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46"/>
      <c r="D103" s="242"/>
      <c r="E103" s="242"/>
      <c r="F103" s="242"/>
      <c r="G103" s="242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148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3">
        <v>42</v>
      </c>
      <c r="B104" s="234" t="s">
        <v>644</v>
      </c>
      <c r="C104" s="245" t="s">
        <v>645</v>
      </c>
      <c r="D104" s="235" t="s">
        <v>151</v>
      </c>
      <c r="E104" s="236">
        <v>34</v>
      </c>
      <c r="F104" s="237"/>
      <c r="G104" s="238">
        <f>ROUND(E104*F104,2)</f>
        <v>0</v>
      </c>
      <c r="H104" s="237"/>
      <c r="I104" s="238">
        <f>ROUND(E104*H104,2)</f>
        <v>0</v>
      </c>
      <c r="J104" s="237"/>
      <c r="K104" s="238">
        <f>ROUND(E104*J104,2)</f>
        <v>0</v>
      </c>
      <c r="L104" s="238">
        <v>21</v>
      </c>
      <c r="M104" s="238">
        <f>G104*(1+L104/100)</f>
        <v>0</v>
      </c>
      <c r="N104" s="238">
        <v>0</v>
      </c>
      <c r="O104" s="238">
        <f>ROUND(E104*N104,2)</f>
        <v>0</v>
      </c>
      <c r="P104" s="238">
        <v>0</v>
      </c>
      <c r="Q104" s="238">
        <f>ROUND(E104*P104,2)</f>
        <v>0</v>
      </c>
      <c r="R104" s="238"/>
      <c r="S104" s="238" t="s">
        <v>144</v>
      </c>
      <c r="T104" s="239" t="s">
        <v>145</v>
      </c>
      <c r="U104" s="224">
        <v>0</v>
      </c>
      <c r="V104" s="224">
        <f>ROUND(E104*U104,2)</f>
        <v>0</v>
      </c>
      <c r="W104" s="224"/>
      <c r="X104" s="224" t="s">
        <v>356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357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46"/>
      <c r="D105" s="242"/>
      <c r="E105" s="242"/>
      <c r="F105" s="242"/>
      <c r="G105" s="242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148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3">
        <v>43</v>
      </c>
      <c r="B106" s="234" t="s">
        <v>646</v>
      </c>
      <c r="C106" s="245" t="s">
        <v>647</v>
      </c>
      <c r="D106" s="235" t="s">
        <v>151</v>
      </c>
      <c r="E106" s="236">
        <v>1</v>
      </c>
      <c r="F106" s="237"/>
      <c r="G106" s="238">
        <f>ROUND(E106*F106,2)</f>
        <v>0</v>
      </c>
      <c r="H106" s="237"/>
      <c r="I106" s="238">
        <f>ROUND(E106*H106,2)</f>
        <v>0</v>
      </c>
      <c r="J106" s="237"/>
      <c r="K106" s="238">
        <f>ROUND(E106*J106,2)</f>
        <v>0</v>
      </c>
      <c r="L106" s="238">
        <v>21</v>
      </c>
      <c r="M106" s="238">
        <f>G106*(1+L106/100)</f>
        <v>0</v>
      </c>
      <c r="N106" s="238">
        <v>0</v>
      </c>
      <c r="O106" s="238">
        <f>ROUND(E106*N106,2)</f>
        <v>0</v>
      </c>
      <c r="P106" s="238">
        <v>0</v>
      </c>
      <c r="Q106" s="238">
        <f>ROUND(E106*P106,2)</f>
        <v>0</v>
      </c>
      <c r="R106" s="238"/>
      <c r="S106" s="238" t="s">
        <v>144</v>
      </c>
      <c r="T106" s="239" t="s">
        <v>145</v>
      </c>
      <c r="U106" s="224">
        <v>0</v>
      </c>
      <c r="V106" s="224">
        <f>ROUND(E106*U106,2)</f>
        <v>0</v>
      </c>
      <c r="W106" s="224"/>
      <c r="X106" s="224" t="s">
        <v>356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357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46"/>
      <c r="D107" s="242"/>
      <c r="E107" s="242"/>
      <c r="F107" s="242"/>
      <c r="G107" s="242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148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3">
        <v>44</v>
      </c>
      <c r="B108" s="234" t="s">
        <v>648</v>
      </c>
      <c r="C108" s="245" t="s">
        <v>649</v>
      </c>
      <c r="D108" s="235" t="s">
        <v>151</v>
      </c>
      <c r="E108" s="236">
        <v>11</v>
      </c>
      <c r="F108" s="237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8">
        <v>0</v>
      </c>
      <c r="O108" s="238">
        <f>ROUND(E108*N108,2)</f>
        <v>0</v>
      </c>
      <c r="P108" s="238">
        <v>0</v>
      </c>
      <c r="Q108" s="238">
        <f>ROUND(E108*P108,2)</f>
        <v>0</v>
      </c>
      <c r="R108" s="238"/>
      <c r="S108" s="238" t="s">
        <v>144</v>
      </c>
      <c r="T108" s="239" t="s">
        <v>145</v>
      </c>
      <c r="U108" s="224">
        <v>0</v>
      </c>
      <c r="V108" s="224">
        <f>ROUND(E108*U108,2)</f>
        <v>0</v>
      </c>
      <c r="W108" s="224"/>
      <c r="X108" s="224" t="s">
        <v>356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357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46"/>
      <c r="D109" s="242"/>
      <c r="E109" s="242"/>
      <c r="F109" s="242"/>
      <c r="G109" s="242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148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3">
        <v>45</v>
      </c>
      <c r="B110" s="234" t="s">
        <v>650</v>
      </c>
      <c r="C110" s="245" t="s">
        <v>651</v>
      </c>
      <c r="D110" s="235" t="s">
        <v>151</v>
      </c>
      <c r="E110" s="236">
        <v>4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21</v>
      </c>
      <c r="M110" s="238">
        <f>G110*(1+L110/100)</f>
        <v>0</v>
      </c>
      <c r="N110" s="238">
        <v>0</v>
      </c>
      <c r="O110" s="238">
        <f>ROUND(E110*N110,2)</f>
        <v>0</v>
      </c>
      <c r="P110" s="238">
        <v>0</v>
      </c>
      <c r="Q110" s="238">
        <f>ROUND(E110*P110,2)</f>
        <v>0</v>
      </c>
      <c r="R110" s="238"/>
      <c r="S110" s="238" t="s">
        <v>144</v>
      </c>
      <c r="T110" s="239" t="s">
        <v>145</v>
      </c>
      <c r="U110" s="224">
        <v>0</v>
      </c>
      <c r="V110" s="224">
        <f>ROUND(E110*U110,2)</f>
        <v>0</v>
      </c>
      <c r="W110" s="224"/>
      <c r="X110" s="224" t="s">
        <v>356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357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46"/>
      <c r="D111" s="242"/>
      <c r="E111" s="242"/>
      <c r="F111" s="242"/>
      <c r="G111" s="242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2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148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3">
        <v>46</v>
      </c>
      <c r="B112" s="234" t="s">
        <v>652</v>
      </c>
      <c r="C112" s="245" t="s">
        <v>653</v>
      </c>
      <c r="D112" s="235" t="s">
        <v>151</v>
      </c>
      <c r="E112" s="236">
        <v>4</v>
      </c>
      <c r="F112" s="237"/>
      <c r="G112" s="238">
        <f>ROUND(E112*F112,2)</f>
        <v>0</v>
      </c>
      <c r="H112" s="237"/>
      <c r="I112" s="238">
        <f>ROUND(E112*H112,2)</f>
        <v>0</v>
      </c>
      <c r="J112" s="237"/>
      <c r="K112" s="238">
        <f>ROUND(E112*J112,2)</f>
        <v>0</v>
      </c>
      <c r="L112" s="238">
        <v>21</v>
      </c>
      <c r="M112" s="238">
        <f>G112*(1+L112/100)</f>
        <v>0</v>
      </c>
      <c r="N112" s="238">
        <v>0</v>
      </c>
      <c r="O112" s="238">
        <f>ROUND(E112*N112,2)</f>
        <v>0</v>
      </c>
      <c r="P112" s="238">
        <v>0</v>
      </c>
      <c r="Q112" s="238">
        <f>ROUND(E112*P112,2)</f>
        <v>0</v>
      </c>
      <c r="R112" s="238"/>
      <c r="S112" s="238" t="s">
        <v>144</v>
      </c>
      <c r="T112" s="239" t="s">
        <v>145</v>
      </c>
      <c r="U112" s="224">
        <v>0</v>
      </c>
      <c r="V112" s="224">
        <f>ROUND(E112*U112,2)</f>
        <v>0</v>
      </c>
      <c r="W112" s="224"/>
      <c r="X112" s="224" t="s">
        <v>356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357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46"/>
      <c r="D113" s="242"/>
      <c r="E113" s="242"/>
      <c r="F113" s="242"/>
      <c r="G113" s="242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148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3">
        <v>47</v>
      </c>
      <c r="B114" s="234" t="s">
        <v>654</v>
      </c>
      <c r="C114" s="245" t="s">
        <v>655</v>
      </c>
      <c r="D114" s="235" t="s">
        <v>151</v>
      </c>
      <c r="E114" s="236">
        <v>5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8">
        <v>0</v>
      </c>
      <c r="O114" s="238">
        <f>ROUND(E114*N114,2)</f>
        <v>0</v>
      </c>
      <c r="P114" s="238">
        <v>0</v>
      </c>
      <c r="Q114" s="238">
        <f>ROUND(E114*P114,2)</f>
        <v>0</v>
      </c>
      <c r="R114" s="238"/>
      <c r="S114" s="238" t="s">
        <v>144</v>
      </c>
      <c r="T114" s="239" t="s">
        <v>145</v>
      </c>
      <c r="U114" s="224">
        <v>0</v>
      </c>
      <c r="V114" s="224">
        <f>ROUND(E114*U114,2)</f>
        <v>0</v>
      </c>
      <c r="W114" s="224"/>
      <c r="X114" s="224" t="s">
        <v>356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357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46"/>
      <c r="D115" s="242"/>
      <c r="E115" s="242"/>
      <c r="F115" s="242"/>
      <c r="G115" s="242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148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3">
        <v>48</v>
      </c>
      <c r="B116" s="234" t="s">
        <v>656</v>
      </c>
      <c r="C116" s="245" t="s">
        <v>657</v>
      </c>
      <c r="D116" s="235" t="s">
        <v>151</v>
      </c>
      <c r="E116" s="236">
        <v>2</v>
      </c>
      <c r="F116" s="237"/>
      <c r="G116" s="238">
        <f>ROUND(E116*F116,2)</f>
        <v>0</v>
      </c>
      <c r="H116" s="237"/>
      <c r="I116" s="238">
        <f>ROUND(E116*H116,2)</f>
        <v>0</v>
      </c>
      <c r="J116" s="237"/>
      <c r="K116" s="238">
        <f>ROUND(E116*J116,2)</f>
        <v>0</v>
      </c>
      <c r="L116" s="238">
        <v>21</v>
      </c>
      <c r="M116" s="238">
        <f>G116*(1+L116/100)</f>
        <v>0</v>
      </c>
      <c r="N116" s="238">
        <v>0</v>
      </c>
      <c r="O116" s="238">
        <f>ROUND(E116*N116,2)</f>
        <v>0</v>
      </c>
      <c r="P116" s="238">
        <v>0</v>
      </c>
      <c r="Q116" s="238">
        <f>ROUND(E116*P116,2)</f>
        <v>0</v>
      </c>
      <c r="R116" s="238"/>
      <c r="S116" s="238" t="s">
        <v>144</v>
      </c>
      <c r="T116" s="239" t="s">
        <v>145</v>
      </c>
      <c r="U116" s="224">
        <v>0</v>
      </c>
      <c r="V116" s="224">
        <f>ROUND(E116*U116,2)</f>
        <v>0</v>
      </c>
      <c r="W116" s="224"/>
      <c r="X116" s="224" t="s">
        <v>356</v>
      </c>
      <c r="Y116" s="214"/>
      <c r="Z116" s="214"/>
      <c r="AA116" s="214"/>
      <c r="AB116" s="214"/>
      <c r="AC116" s="214"/>
      <c r="AD116" s="214"/>
      <c r="AE116" s="214"/>
      <c r="AF116" s="214"/>
      <c r="AG116" s="214" t="s">
        <v>357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46"/>
      <c r="D117" s="242"/>
      <c r="E117" s="242"/>
      <c r="F117" s="242"/>
      <c r="G117" s="242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148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3">
        <v>49</v>
      </c>
      <c r="B118" s="234" t="s">
        <v>658</v>
      </c>
      <c r="C118" s="245" t="s">
        <v>659</v>
      </c>
      <c r="D118" s="235" t="s">
        <v>151</v>
      </c>
      <c r="E118" s="236">
        <v>2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21</v>
      </c>
      <c r="M118" s="238">
        <f>G118*(1+L118/100)</f>
        <v>0</v>
      </c>
      <c r="N118" s="238">
        <v>0</v>
      </c>
      <c r="O118" s="238">
        <f>ROUND(E118*N118,2)</f>
        <v>0</v>
      </c>
      <c r="P118" s="238">
        <v>0</v>
      </c>
      <c r="Q118" s="238">
        <f>ROUND(E118*P118,2)</f>
        <v>0</v>
      </c>
      <c r="R118" s="238"/>
      <c r="S118" s="238" t="s">
        <v>144</v>
      </c>
      <c r="T118" s="239" t="s">
        <v>145</v>
      </c>
      <c r="U118" s="224">
        <v>0</v>
      </c>
      <c r="V118" s="224">
        <f>ROUND(E118*U118,2)</f>
        <v>0</v>
      </c>
      <c r="W118" s="224"/>
      <c r="X118" s="224" t="s">
        <v>356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357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46"/>
      <c r="D119" s="242"/>
      <c r="E119" s="242"/>
      <c r="F119" s="242"/>
      <c r="G119" s="242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148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3">
        <v>50</v>
      </c>
      <c r="B120" s="234" t="s">
        <v>660</v>
      </c>
      <c r="C120" s="245" t="s">
        <v>661</v>
      </c>
      <c r="D120" s="235" t="s">
        <v>151</v>
      </c>
      <c r="E120" s="236">
        <v>1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21</v>
      </c>
      <c r="M120" s="238">
        <f>G120*(1+L120/100)</f>
        <v>0</v>
      </c>
      <c r="N120" s="238">
        <v>0</v>
      </c>
      <c r="O120" s="238">
        <f>ROUND(E120*N120,2)</f>
        <v>0</v>
      </c>
      <c r="P120" s="238">
        <v>0</v>
      </c>
      <c r="Q120" s="238">
        <f>ROUND(E120*P120,2)</f>
        <v>0</v>
      </c>
      <c r="R120" s="238"/>
      <c r="S120" s="238" t="s">
        <v>144</v>
      </c>
      <c r="T120" s="239" t="s">
        <v>145</v>
      </c>
      <c r="U120" s="224">
        <v>0</v>
      </c>
      <c r="V120" s="224">
        <f>ROUND(E120*U120,2)</f>
        <v>0</v>
      </c>
      <c r="W120" s="224"/>
      <c r="X120" s="224" t="s">
        <v>356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357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46"/>
      <c r="D121" s="242"/>
      <c r="E121" s="242"/>
      <c r="F121" s="242"/>
      <c r="G121" s="242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148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3">
        <v>51</v>
      </c>
      <c r="B122" s="234" t="s">
        <v>662</v>
      </c>
      <c r="C122" s="245" t="s">
        <v>663</v>
      </c>
      <c r="D122" s="235" t="s">
        <v>151</v>
      </c>
      <c r="E122" s="236">
        <v>1</v>
      </c>
      <c r="F122" s="237"/>
      <c r="G122" s="238">
        <f>ROUND(E122*F122,2)</f>
        <v>0</v>
      </c>
      <c r="H122" s="237"/>
      <c r="I122" s="238">
        <f>ROUND(E122*H122,2)</f>
        <v>0</v>
      </c>
      <c r="J122" s="237"/>
      <c r="K122" s="238">
        <f>ROUND(E122*J122,2)</f>
        <v>0</v>
      </c>
      <c r="L122" s="238">
        <v>21</v>
      </c>
      <c r="M122" s="238">
        <f>G122*(1+L122/100)</f>
        <v>0</v>
      </c>
      <c r="N122" s="238">
        <v>0</v>
      </c>
      <c r="O122" s="238">
        <f>ROUND(E122*N122,2)</f>
        <v>0</v>
      </c>
      <c r="P122" s="238">
        <v>0</v>
      </c>
      <c r="Q122" s="238">
        <f>ROUND(E122*P122,2)</f>
        <v>0</v>
      </c>
      <c r="R122" s="238"/>
      <c r="S122" s="238" t="s">
        <v>144</v>
      </c>
      <c r="T122" s="239" t="s">
        <v>145</v>
      </c>
      <c r="U122" s="224">
        <v>0</v>
      </c>
      <c r="V122" s="224">
        <f>ROUND(E122*U122,2)</f>
        <v>0</v>
      </c>
      <c r="W122" s="224"/>
      <c r="X122" s="224" t="s">
        <v>356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357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46"/>
      <c r="D123" s="242"/>
      <c r="E123" s="242"/>
      <c r="F123" s="242"/>
      <c r="G123" s="242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148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3">
        <v>52</v>
      </c>
      <c r="B124" s="234" t="s">
        <v>664</v>
      </c>
      <c r="C124" s="245" t="s">
        <v>665</v>
      </c>
      <c r="D124" s="235" t="s">
        <v>151</v>
      </c>
      <c r="E124" s="236">
        <v>15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8">
        <v>0</v>
      </c>
      <c r="O124" s="238">
        <f>ROUND(E124*N124,2)</f>
        <v>0</v>
      </c>
      <c r="P124" s="238">
        <v>0</v>
      </c>
      <c r="Q124" s="238">
        <f>ROUND(E124*P124,2)</f>
        <v>0</v>
      </c>
      <c r="R124" s="238"/>
      <c r="S124" s="238" t="s">
        <v>144</v>
      </c>
      <c r="T124" s="239" t="s">
        <v>145</v>
      </c>
      <c r="U124" s="224">
        <v>0</v>
      </c>
      <c r="V124" s="224">
        <f>ROUND(E124*U124,2)</f>
        <v>0</v>
      </c>
      <c r="W124" s="224"/>
      <c r="X124" s="224" t="s">
        <v>356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357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46"/>
      <c r="D125" s="242"/>
      <c r="E125" s="242"/>
      <c r="F125" s="242"/>
      <c r="G125" s="242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148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3">
        <v>53</v>
      </c>
      <c r="B126" s="234" t="s">
        <v>666</v>
      </c>
      <c r="C126" s="245" t="s">
        <v>667</v>
      </c>
      <c r="D126" s="235" t="s">
        <v>151</v>
      </c>
      <c r="E126" s="236">
        <v>3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8">
        <v>0</v>
      </c>
      <c r="O126" s="238">
        <f>ROUND(E126*N126,2)</f>
        <v>0</v>
      </c>
      <c r="P126" s="238">
        <v>0</v>
      </c>
      <c r="Q126" s="238">
        <f>ROUND(E126*P126,2)</f>
        <v>0</v>
      </c>
      <c r="R126" s="238"/>
      <c r="S126" s="238" t="s">
        <v>144</v>
      </c>
      <c r="T126" s="239" t="s">
        <v>145</v>
      </c>
      <c r="U126" s="224">
        <v>0</v>
      </c>
      <c r="V126" s="224">
        <f>ROUND(E126*U126,2)</f>
        <v>0</v>
      </c>
      <c r="W126" s="224"/>
      <c r="X126" s="224" t="s">
        <v>356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357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46"/>
      <c r="D127" s="242"/>
      <c r="E127" s="242"/>
      <c r="F127" s="242"/>
      <c r="G127" s="242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148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3">
        <v>54</v>
      </c>
      <c r="B128" s="234" t="s">
        <v>668</v>
      </c>
      <c r="C128" s="245" t="s">
        <v>669</v>
      </c>
      <c r="D128" s="235" t="s">
        <v>151</v>
      </c>
      <c r="E128" s="236">
        <v>12</v>
      </c>
      <c r="F128" s="237"/>
      <c r="G128" s="238">
        <f>ROUND(E128*F128,2)</f>
        <v>0</v>
      </c>
      <c r="H128" s="237"/>
      <c r="I128" s="238">
        <f>ROUND(E128*H128,2)</f>
        <v>0</v>
      </c>
      <c r="J128" s="237"/>
      <c r="K128" s="238">
        <f>ROUND(E128*J128,2)</f>
        <v>0</v>
      </c>
      <c r="L128" s="238">
        <v>21</v>
      </c>
      <c r="M128" s="238">
        <f>G128*(1+L128/100)</f>
        <v>0</v>
      </c>
      <c r="N128" s="238">
        <v>0</v>
      </c>
      <c r="O128" s="238">
        <f>ROUND(E128*N128,2)</f>
        <v>0</v>
      </c>
      <c r="P128" s="238">
        <v>0</v>
      </c>
      <c r="Q128" s="238">
        <f>ROUND(E128*P128,2)</f>
        <v>0</v>
      </c>
      <c r="R128" s="238"/>
      <c r="S128" s="238" t="s">
        <v>144</v>
      </c>
      <c r="T128" s="239" t="s">
        <v>145</v>
      </c>
      <c r="U128" s="224">
        <v>0</v>
      </c>
      <c r="V128" s="224">
        <f>ROUND(E128*U128,2)</f>
        <v>0</v>
      </c>
      <c r="W128" s="224"/>
      <c r="X128" s="224" t="s">
        <v>356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357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46"/>
      <c r="D129" s="242"/>
      <c r="E129" s="242"/>
      <c r="F129" s="242"/>
      <c r="G129" s="242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148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3">
        <v>55</v>
      </c>
      <c r="B130" s="234" t="s">
        <v>670</v>
      </c>
      <c r="C130" s="245" t="s">
        <v>671</v>
      </c>
      <c r="D130" s="235" t="s">
        <v>151</v>
      </c>
      <c r="E130" s="236">
        <v>1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8">
        <v>0</v>
      </c>
      <c r="O130" s="238">
        <f>ROUND(E130*N130,2)</f>
        <v>0</v>
      </c>
      <c r="P130" s="238">
        <v>0</v>
      </c>
      <c r="Q130" s="238">
        <f>ROUND(E130*P130,2)</f>
        <v>0</v>
      </c>
      <c r="R130" s="238"/>
      <c r="S130" s="238" t="s">
        <v>144</v>
      </c>
      <c r="T130" s="239" t="s">
        <v>145</v>
      </c>
      <c r="U130" s="224">
        <v>0</v>
      </c>
      <c r="V130" s="224">
        <f>ROUND(E130*U130,2)</f>
        <v>0</v>
      </c>
      <c r="W130" s="224"/>
      <c r="X130" s="224" t="s">
        <v>356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357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46"/>
      <c r="D131" s="242"/>
      <c r="E131" s="242"/>
      <c r="F131" s="242"/>
      <c r="G131" s="242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148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3">
        <v>56</v>
      </c>
      <c r="B132" s="234" t="s">
        <v>672</v>
      </c>
      <c r="C132" s="245" t="s">
        <v>673</v>
      </c>
      <c r="D132" s="235" t="s">
        <v>151</v>
      </c>
      <c r="E132" s="236">
        <v>1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21</v>
      </c>
      <c r="M132" s="238">
        <f>G132*(1+L132/100)</f>
        <v>0</v>
      </c>
      <c r="N132" s="238">
        <v>0</v>
      </c>
      <c r="O132" s="238">
        <f>ROUND(E132*N132,2)</f>
        <v>0</v>
      </c>
      <c r="P132" s="238">
        <v>0</v>
      </c>
      <c r="Q132" s="238">
        <f>ROUND(E132*P132,2)</f>
        <v>0</v>
      </c>
      <c r="R132" s="238"/>
      <c r="S132" s="238" t="s">
        <v>144</v>
      </c>
      <c r="T132" s="239" t="s">
        <v>145</v>
      </c>
      <c r="U132" s="224">
        <v>0</v>
      </c>
      <c r="V132" s="224">
        <f>ROUND(E132*U132,2)</f>
        <v>0</v>
      </c>
      <c r="W132" s="224"/>
      <c r="X132" s="224" t="s">
        <v>356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357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46"/>
      <c r="D133" s="242"/>
      <c r="E133" s="242"/>
      <c r="F133" s="242"/>
      <c r="G133" s="242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148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3">
        <v>57</v>
      </c>
      <c r="B134" s="234" t="s">
        <v>674</v>
      </c>
      <c r="C134" s="245" t="s">
        <v>675</v>
      </c>
      <c r="D134" s="235" t="s">
        <v>151</v>
      </c>
      <c r="E134" s="236">
        <v>2</v>
      </c>
      <c r="F134" s="237"/>
      <c r="G134" s="238">
        <f>ROUND(E134*F134,2)</f>
        <v>0</v>
      </c>
      <c r="H134" s="237"/>
      <c r="I134" s="238">
        <f>ROUND(E134*H134,2)</f>
        <v>0</v>
      </c>
      <c r="J134" s="237"/>
      <c r="K134" s="238">
        <f>ROUND(E134*J134,2)</f>
        <v>0</v>
      </c>
      <c r="L134" s="238">
        <v>21</v>
      </c>
      <c r="M134" s="238">
        <f>G134*(1+L134/100)</f>
        <v>0</v>
      </c>
      <c r="N134" s="238">
        <v>0</v>
      </c>
      <c r="O134" s="238">
        <f>ROUND(E134*N134,2)</f>
        <v>0</v>
      </c>
      <c r="P134" s="238">
        <v>0</v>
      </c>
      <c r="Q134" s="238">
        <f>ROUND(E134*P134,2)</f>
        <v>0</v>
      </c>
      <c r="R134" s="238"/>
      <c r="S134" s="238" t="s">
        <v>144</v>
      </c>
      <c r="T134" s="239" t="s">
        <v>145</v>
      </c>
      <c r="U134" s="224">
        <v>0</v>
      </c>
      <c r="V134" s="224">
        <f>ROUND(E134*U134,2)</f>
        <v>0</v>
      </c>
      <c r="W134" s="224"/>
      <c r="X134" s="224" t="s">
        <v>356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357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46"/>
      <c r="D135" s="242"/>
      <c r="E135" s="242"/>
      <c r="F135" s="242"/>
      <c r="G135" s="242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148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3">
        <v>58</v>
      </c>
      <c r="B136" s="234" t="s">
        <v>676</v>
      </c>
      <c r="C136" s="245" t="s">
        <v>677</v>
      </c>
      <c r="D136" s="235" t="s">
        <v>151</v>
      </c>
      <c r="E136" s="236">
        <v>2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21</v>
      </c>
      <c r="M136" s="238">
        <f>G136*(1+L136/100)</f>
        <v>0</v>
      </c>
      <c r="N136" s="238">
        <v>0</v>
      </c>
      <c r="O136" s="238">
        <f>ROUND(E136*N136,2)</f>
        <v>0</v>
      </c>
      <c r="P136" s="238">
        <v>0</v>
      </c>
      <c r="Q136" s="238">
        <f>ROUND(E136*P136,2)</f>
        <v>0</v>
      </c>
      <c r="R136" s="238"/>
      <c r="S136" s="238" t="s">
        <v>144</v>
      </c>
      <c r="T136" s="239" t="s">
        <v>145</v>
      </c>
      <c r="U136" s="224">
        <v>0</v>
      </c>
      <c r="V136" s="224">
        <f>ROUND(E136*U136,2)</f>
        <v>0</v>
      </c>
      <c r="W136" s="224"/>
      <c r="X136" s="224" t="s">
        <v>356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357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46"/>
      <c r="D137" s="242"/>
      <c r="E137" s="242"/>
      <c r="F137" s="242"/>
      <c r="G137" s="242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148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3">
        <v>59</v>
      </c>
      <c r="B138" s="234" t="s">
        <v>678</v>
      </c>
      <c r="C138" s="245" t="s">
        <v>679</v>
      </c>
      <c r="D138" s="235" t="s">
        <v>151</v>
      </c>
      <c r="E138" s="236">
        <v>2</v>
      </c>
      <c r="F138" s="237"/>
      <c r="G138" s="238">
        <f>ROUND(E138*F138,2)</f>
        <v>0</v>
      </c>
      <c r="H138" s="237"/>
      <c r="I138" s="238">
        <f>ROUND(E138*H138,2)</f>
        <v>0</v>
      </c>
      <c r="J138" s="237"/>
      <c r="K138" s="238">
        <f>ROUND(E138*J138,2)</f>
        <v>0</v>
      </c>
      <c r="L138" s="238">
        <v>21</v>
      </c>
      <c r="M138" s="238">
        <f>G138*(1+L138/100)</f>
        <v>0</v>
      </c>
      <c r="N138" s="238">
        <v>0</v>
      </c>
      <c r="O138" s="238">
        <f>ROUND(E138*N138,2)</f>
        <v>0</v>
      </c>
      <c r="P138" s="238">
        <v>0</v>
      </c>
      <c r="Q138" s="238">
        <f>ROUND(E138*P138,2)</f>
        <v>0</v>
      </c>
      <c r="R138" s="238"/>
      <c r="S138" s="238" t="s">
        <v>144</v>
      </c>
      <c r="T138" s="239" t="s">
        <v>145</v>
      </c>
      <c r="U138" s="224">
        <v>0</v>
      </c>
      <c r="V138" s="224">
        <f>ROUND(E138*U138,2)</f>
        <v>0</v>
      </c>
      <c r="W138" s="224"/>
      <c r="X138" s="224" t="s">
        <v>356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357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46"/>
      <c r="D139" s="242"/>
      <c r="E139" s="242"/>
      <c r="F139" s="242"/>
      <c r="G139" s="242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148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3">
        <v>60</v>
      </c>
      <c r="B140" s="234" t="s">
        <v>680</v>
      </c>
      <c r="C140" s="245" t="s">
        <v>681</v>
      </c>
      <c r="D140" s="235" t="s">
        <v>151</v>
      </c>
      <c r="E140" s="236">
        <v>1</v>
      </c>
      <c r="F140" s="237"/>
      <c r="G140" s="238">
        <f>ROUND(E140*F140,2)</f>
        <v>0</v>
      </c>
      <c r="H140" s="237"/>
      <c r="I140" s="238">
        <f>ROUND(E140*H140,2)</f>
        <v>0</v>
      </c>
      <c r="J140" s="237"/>
      <c r="K140" s="238">
        <f>ROUND(E140*J140,2)</f>
        <v>0</v>
      </c>
      <c r="L140" s="238">
        <v>21</v>
      </c>
      <c r="M140" s="238">
        <f>G140*(1+L140/100)</f>
        <v>0</v>
      </c>
      <c r="N140" s="238">
        <v>0</v>
      </c>
      <c r="O140" s="238">
        <f>ROUND(E140*N140,2)</f>
        <v>0</v>
      </c>
      <c r="P140" s="238">
        <v>0</v>
      </c>
      <c r="Q140" s="238">
        <f>ROUND(E140*P140,2)</f>
        <v>0</v>
      </c>
      <c r="R140" s="238"/>
      <c r="S140" s="238" t="s">
        <v>144</v>
      </c>
      <c r="T140" s="239" t="s">
        <v>145</v>
      </c>
      <c r="U140" s="224">
        <v>0</v>
      </c>
      <c r="V140" s="224">
        <f>ROUND(E140*U140,2)</f>
        <v>0</v>
      </c>
      <c r="W140" s="224"/>
      <c r="X140" s="224" t="s">
        <v>356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357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46"/>
      <c r="D141" s="242"/>
      <c r="E141" s="242"/>
      <c r="F141" s="242"/>
      <c r="G141" s="242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24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148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3">
        <v>61</v>
      </c>
      <c r="B142" s="234" t="s">
        <v>682</v>
      </c>
      <c r="C142" s="245" t="s">
        <v>683</v>
      </c>
      <c r="D142" s="235" t="s">
        <v>151</v>
      </c>
      <c r="E142" s="236">
        <v>1</v>
      </c>
      <c r="F142" s="237"/>
      <c r="G142" s="238">
        <f>ROUND(E142*F142,2)</f>
        <v>0</v>
      </c>
      <c r="H142" s="237"/>
      <c r="I142" s="238">
        <f>ROUND(E142*H142,2)</f>
        <v>0</v>
      </c>
      <c r="J142" s="237"/>
      <c r="K142" s="238">
        <f>ROUND(E142*J142,2)</f>
        <v>0</v>
      </c>
      <c r="L142" s="238">
        <v>21</v>
      </c>
      <c r="M142" s="238">
        <f>G142*(1+L142/100)</f>
        <v>0</v>
      </c>
      <c r="N142" s="238">
        <v>0</v>
      </c>
      <c r="O142" s="238">
        <f>ROUND(E142*N142,2)</f>
        <v>0</v>
      </c>
      <c r="P142" s="238">
        <v>0</v>
      </c>
      <c r="Q142" s="238">
        <f>ROUND(E142*P142,2)</f>
        <v>0</v>
      </c>
      <c r="R142" s="238"/>
      <c r="S142" s="238" t="s">
        <v>144</v>
      </c>
      <c r="T142" s="239" t="s">
        <v>145</v>
      </c>
      <c r="U142" s="224">
        <v>0</v>
      </c>
      <c r="V142" s="224">
        <f>ROUND(E142*U142,2)</f>
        <v>0</v>
      </c>
      <c r="W142" s="224"/>
      <c r="X142" s="224" t="s">
        <v>356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357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1"/>
      <c r="B143" s="222"/>
      <c r="C143" s="246"/>
      <c r="D143" s="242"/>
      <c r="E143" s="242"/>
      <c r="F143" s="242"/>
      <c r="G143" s="242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148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3">
        <v>62</v>
      </c>
      <c r="B144" s="234" t="s">
        <v>684</v>
      </c>
      <c r="C144" s="245" t="s">
        <v>685</v>
      </c>
      <c r="D144" s="235" t="s">
        <v>151</v>
      </c>
      <c r="E144" s="236">
        <v>1</v>
      </c>
      <c r="F144" s="237"/>
      <c r="G144" s="238">
        <f>ROUND(E144*F144,2)</f>
        <v>0</v>
      </c>
      <c r="H144" s="237"/>
      <c r="I144" s="238">
        <f>ROUND(E144*H144,2)</f>
        <v>0</v>
      </c>
      <c r="J144" s="237"/>
      <c r="K144" s="238">
        <f>ROUND(E144*J144,2)</f>
        <v>0</v>
      </c>
      <c r="L144" s="238">
        <v>21</v>
      </c>
      <c r="M144" s="238">
        <f>G144*(1+L144/100)</f>
        <v>0</v>
      </c>
      <c r="N144" s="238">
        <v>0</v>
      </c>
      <c r="O144" s="238">
        <f>ROUND(E144*N144,2)</f>
        <v>0</v>
      </c>
      <c r="P144" s="238">
        <v>0</v>
      </c>
      <c r="Q144" s="238">
        <f>ROUND(E144*P144,2)</f>
        <v>0</v>
      </c>
      <c r="R144" s="238"/>
      <c r="S144" s="238" t="s">
        <v>144</v>
      </c>
      <c r="T144" s="239" t="s">
        <v>145</v>
      </c>
      <c r="U144" s="224">
        <v>0</v>
      </c>
      <c r="V144" s="224">
        <f>ROUND(E144*U144,2)</f>
        <v>0</v>
      </c>
      <c r="W144" s="224"/>
      <c r="X144" s="224" t="s">
        <v>356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357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21"/>
      <c r="B145" s="222"/>
      <c r="C145" s="246"/>
      <c r="D145" s="242"/>
      <c r="E145" s="242"/>
      <c r="F145" s="242"/>
      <c r="G145" s="242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148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3">
        <v>63</v>
      </c>
      <c r="B146" s="234" t="s">
        <v>686</v>
      </c>
      <c r="C146" s="245" t="s">
        <v>687</v>
      </c>
      <c r="D146" s="235" t="s">
        <v>151</v>
      </c>
      <c r="E146" s="236">
        <v>1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38">
        <v>0</v>
      </c>
      <c r="O146" s="238">
        <f>ROUND(E146*N146,2)</f>
        <v>0</v>
      </c>
      <c r="P146" s="238">
        <v>0</v>
      </c>
      <c r="Q146" s="238">
        <f>ROUND(E146*P146,2)</f>
        <v>0</v>
      </c>
      <c r="R146" s="238"/>
      <c r="S146" s="238" t="s">
        <v>144</v>
      </c>
      <c r="T146" s="239" t="s">
        <v>145</v>
      </c>
      <c r="U146" s="224">
        <v>0</v>
      </c>
      <c r="V146" s="224">
        <f>ROUND(E146*U146,2)</f>
        <v>0</v>
      </c>
      <c r="W146" s="224"/>
      <c r="X146" s="224" t="s">
        <v>356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357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46"/>
      <c r="D147" s="242"/>
      <c r="E147" s="242"/>
      <c r="F147" s="242"/>
      <c r="G147" s="242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148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3">
        <v>64</v>
      </c>
      <c r="B148" s="234" t="s">
        <v>688</v>
      </c>
      <c r="C148" s="245" t="s">
        <v>689</v>
      </c>
      <c r="D148" s="235" t="s">
        <v>151</v>
      </c>
      <c r="E148" s="236">
        <v>2</v>
      </c>
      <c r="F148" s="237"/>
      <c r="G148" s="238">
        <f>ROUND(E148*F148,2)</f>
        <v>0</v>
      </c>
      <c r="H148" s="237"/>
      <c r="I148" s="238">
        <f>ROUND(E148*H148,2)</f>
        <v>0</v>
      </c>
      <c r="J148" s="237"/>
      <c r="K148" s="238">
        <f>ROUND(E148*J148,2)</f>
        <v>0</v>
      </c>
      <c r="L148" s="238">
        <v>21</v>
      </c>
      <c r="M148" s="238">
        <f>G148*(1+L148/100)</f>
        <v>0</v>
      </c>
      <c r="N148" s="238">
        <v>0</v>
      </c>
      <c r="O148" s="238">
        <f>ROUND(E148*N148,2)</f>
        <v>0</v>
      </c>
      <c r="P148" s="238">
        <v>0</v>
      </c>
      <c r="Q148" s="238">
        <f>ROUND(E148*P148,2)</f>
        <v>0</v>
      </c>
      <c r="R148" s="238"/>
      <c r="S148" s="238" t="s">
        <v>144</v>
      </c>
      <c r="T148" s="239" t="s">
        <v>145</v>
      </c>
      <c r="U148" s="224">
        <v>0</v>
      </c>
      <c r="V148" s="224">
        <f>ROUND(E148*U148,2)</f>
        <v>0</v>
      </c>
      <c r="W148" s="224"/>
      <c r="X148" s="224" t="s">
        <v>356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357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21"/>
      <c r="B149" s="222"/>
      <c r="C149" s="246"/>
      <c r="D149" s="242"/>
      <c r="E149" s="242"/>
      <c r="F149" s="242"/>
      <c r="G149" s="242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24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148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3">
        <v>65</v>
      </c>
      <c r="B150" s="234" t="s">
        <v>690</v>
      </c>
      <c r="C150" s="245" t="s">
        <v>691</v>
      </c>
      <c r="D150" s="235" t="s">
        <v>151</v>
      </c>
      <c r="E150" s="236">
        <v>2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38">
        <v>0</v>
      </c>
      <c r="O150" s="238">
        <f>ROUND(E150*N150,2)</f>
        <v>0</v>
      </c>
      <c r="P150" s="238">
        <v>0</v>
      </c>
      <c r="Q150" s="238">
        <f>ROUND(E150*P150,2)</f>
        <v>0</v>
      </c>
      <c r="R150" s="238"/>
      <c r="S150" s="238" t="s">
        <v>144</v>
      </c>
      <c r="T150" s="239" t="s">
        <v>145</v>
      </c>
      <c r="U150" s="224">
        <v>0</v>
      </c>
      <c r="V150" s="224">
        <f>ROUND(E150*U150,2)</f>
        <v>0</v>
      </c>
      <c r="W150" s="224"/>
      <c r="X150" s="224" t="s">
        <v>356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357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46"/>
      <c r="D151" s="242"/>
      <c r="E151" s="242"/>
      <c r="F151" s="242"/>
      <c r="G151" s="242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2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148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3">
        <v>66</v>
      </c>
      <c r="B152" s="234" t="s">
        <v>692</v>
      </c>
      <c r="C152" s="245" t="s">
        <v>693</v>
      </c>
      <c r="D152" s="235" t="s">
        <v>151</v>
      </c>
      <c r="E152" s="236">
        <v>2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8">
        <v>0</v>
      </c>
      <c r="O152" s="238">
        <f>ROUND(E152*N152,2)</f>
        <v>0</v>
      </c>
      <c r="P152" s="238">
        <v>0</v>
      </c>
      <c r="Q152" s="238">
        <f>ROUND(E152*P152,2)</f>
        <v>0</v>
      </c>
      <c r="R152" s="238"/>
      <c r="S152" s="238" t="s">
        <v>144</v>
      </c>
      <c r="T152" s="239" t="s">
        <v>145</v>
      </c>
      <c r="U152" s="224">
        <v>0</v>
      </c>
      <c r="V152" s="224">
        <f>ROUND(E152*U152,2)</f>
        <v>0</v>
      </c>
      <c r="W152" s="224"/>
      <c r="X152" s="224" t="s">
        <v>356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357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1"/>
      <c r="B153" s="222"/>
      <c r="C153" s="246"/>
      <c r="D153" s="242"/>
      <c r="E153" s="242"/>
      <c r="F153" s="242"/>
      <c r="G153" s="242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148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3">
        <v>67</v>
      </c>
      <c r="B154" s="234" t="s">
        <v>694</v>
      </c>
      <c r="C154" s="245" t="s">
        <v>695</v>
      </c>
      <c r="D154" s="235" t="s">
        <v>151</v>
      </c>
      <c r="E154" s="236">
        <v>2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38">
        <v>0</v>
      </c>
      <c r="O154" s="238">
        <f>ROUND(E154*N154,2)</f>
        <v>0</v>
      </c>
      <c r="P154" s="238">
        <v>0</v>
      </c>
      <c r="Q154" s="238">
        <f>ROUND(E154*P154,2)</f>
        <v>0</v>
      </c>
      <c r="R154" s="238"/>
      <c r="S154" s="238" t="s">
        <v>144</v>
      </c>
      <c r="T154" s="239" t="s">
        <v>145</v>
      </c>
      <c r="U154" s="224">
        <v>0</v>
      </c>
      <c r="V154" s="224">
        <f>ROUND(E154*U154,2)</f>
        <v>0</v>
      </c>
      <c r="W154" s="224"/>
      <c r="X154" s="224" t="s">
        <v>356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357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46"/>
      <c r="D155" s="242"/>
      <c r="E155" s="242"/>
      <c r="F155" s="242"/>
      <c r="G155" s="242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148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3">
        <v>68</v>
      </c>
      <c r="B156" s="234" t="s">
        <v>696</v>
      </c>
      <c r="C156" s="245" t="s">
        <v>697</v>
      </c>
      <c r="D156" s="235" t="s">
        <v>151</v>
      </c>
      <c r="E156" s="236">
        <v>2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8">
        <v>0</v>
      </c>
      <c r="O156" s="238">
        <f>ROUND(E156*N156,2)</f>
        <v>0</v>
      </c>
      <c r="P156" s="238">
        <v>0</v>
      </c>
      <c r="Q156" s="238">
        <f>ROUND(E156*P156,2)</f>
        <v>0</v>
      </c>
      <c r="R156" s="238"/>
      <c r="S156" s="238" t="s">
        <v>144</v>
      </c>
      <c r="T156" s="239" t="s">
        <v>145</v>
      </c>
      <c r="U156" s="224">
        <v>0</v>
      </c>
      <c r="V156" s="224">
        <f>ROUND(E156*U156,2)</f>
        <v>0</v>
      </c>
      <c r="W156" s="224"/>
      <c r="X156" s="224" t="s">
        <v>356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357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46"/>
      <c r="D157" s="242"/>
      <c r="E157" s="242"/>
      <c r="F157" s="242"/>
      <c r="G157" s="242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148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3">
        <v>69</v>
      </c>
      <c r="B158" s="234" t="s">
        <v>698</v>
      </c>
      <c r="C158" s="245" t="s">
        <v>699</v>
      </c>
      <c r="D158" s="235" t="s">
        <v>151</v>
      </c>
      <c r="E158" s="236">
        <v>2</v>
      </c>
      <c r="F158" s="237"/>
      <c r="G158" s="238">
        <f>ROUND(E158*F158,2)</f>
        <v>0</v>
      </c>
      <c r="H158" s="237"/>
      <c r="I158" s="238">
        <f>ROUND(E158*H158,2)</f>
        <v>0</v>
      </c>
      <c r="J158" s="237"/>
      <c r="K158" s="238">
        <f>ROUND(E158*J158,2)</f>
        <v>0</v>
      </c>
      <c r="L158" s="238">
        <v>21</v>
      </c>
      <c r="M158" s="238">
        <f>G158*(1+L158/100)</f>
        <v>0</v>
      </c>
      <c r="N158" s="238">
        <v>0</v>
      </c>
      <c r="O158" s="238">
        <f>ROUND(E158*N158,2)</f>
        <v>0</v>
      </c>
      <c r="P158" s="238">
        <v>0</v>
      </c>
      <c r="Q158" s="238">
        <f>ROUND(E158*P158,2)</f>
        <v>0</v>
      </c>
      <c r="R158" s="238"/>
      <c r="S158" s="238" t="s">
        <v>144</v>
      </c>
      <c r="T158" s="239" t="s">
        <v>145</v>
      </c>
      <c r="U158" s="224">
        <v>0</v>
      </c>
      <c r="V158" s="224">
        <f>ROUND(E158*U158,2)</f>
        <v>0</v>
      </c>
      <c r="W158" s="224"/>
      <c r="X158" s="224" t="s">
        <v>356</v>
      </c>
      <c r="Y158" s="214"/>
      <c r="Z158" s="214"/>
      <c r="AA158" s="214"/>
      <c r="AB158" s="214"/>
      <c r="AC158" s="214"/>
      <c r="AD158" s="214"/>
      <c r="AE158" s="214"/>
      <c r="AF158" s="214"/>
      <c r="AG158" s="214" t="s">
        <v>357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46"/>
      <c r="D159" s="242"/>
      <c r="E159" s="242"/>
      <c r="F159" s="242"/>
      <c r="G159" s="242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148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3">
        <v>70</v>
      </c>
      <c r="B160" s="234" t="s">
        <v>700</v>
      </c>
      <c r="C160" s="245" t="s">
        <v>701</v>
      </c>
      <c r="D160" s="235" t="s">
        <v>151</v>
      </c>
      <c r="E160" s="236">
        <v>310</v>
      </c>
      <c r="F160" s="237"/>
      <c r="G160" s="238">
        <f>ROUND(E160*F160,2)</f>
        <v>0</v>
      </c>
      <c r="H160" s="237"/>
      <c r="I160" s="238">
        <f>ROUND(E160*H160,2)</f>
        <v>0</v>
      </c>
      <c r="J160" s="237"/>
      <c r="K160" s="238">
        <f>ROUND(E160*J160,2)</f>
        <v>0</v>
      </c>
      <c r="L160" s="238">
        <v>21</v>
      </c>
      <c r="M160" s="238">
        <f>G160*(1+L160/100)</f>
        <v>0</v>
      </c>
      <c r="N160" s="238">
        <v>0</v>
      </c>
      <c r="O160" s="238">
        <f>ROUND(E160*N160,2)</f>
        <v>0</v>
      </c>
      <c r="P160" s="238">
        <v>0</v>
      </c>
      <c r="Q160" s="238">
        <f>ROUND(E160*P160,2)</f>
        <v>0</v>
      </c>
      <c r="R160" s="238"/>
      <c r="S160" s="238" t="s">
        <v>144</v>
      </c>
      <c r="T160" s="239" t="s">
        <v>145</v>
      </c>
      <c r="U160" s="224">
        <v>0</v>
      </c>
      <c r="V160" s="224">
        <f>ROUND(E160*U160,2)</f>
        <v>0</v>
      </c>
      <c r="W160" s="224"/>
      <c r="X160" s="224" t="s">
        <v>356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357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46"/>
      <c r="D161" s="242"/>
      <c r="E161" s="242"/>
      <c r="F161" s="242"/>
      <c r="G161" s="242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2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148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3">
        <v>71</v>
      </c>
      <c r="B162" s="234" t="s">
        <v>702</v>
      </c>
      <c r="C162" s="245" t="s">
        <v>703</v>
      </c>
      <c r="D162" s="235" t="s">
        <v>151</v>
      </c>
      <c r="E162" s="236">
        <v>2</v>
      </c>
      <c r="F162" s="237"/>
      <c r="G162" s="238">
        <f>ROUND(E162*F162,2)</f>
        <v>0</v>
      </c>
      <c r="H162" s="237"/>
      <c r="I162" s="238">
        <f>ROUND(E162*H162,2)</f>
        <v>0</v>
      </c>
      <c r="J162" s="237"/>
      <c r="K162" s="238">
        <f>ROUND(E162*J162,2)</f>
        <v>0</v>
      </c>
      <c r="L162" s="238">
        <v>21</v>
      </c>
      <c r="M162" s="238">
        <f>G162*(1+L162/100)</f>
        <v>0</v>
      </c>
      <c r="N162" s="238">
        <v>0</v>
      </c>
      <c r="O162" s="238">
        <f>ROUND(E162*N162,2)</f>
        <v>0</v>
      </c>
      <c r="P162" s="238">
        <v>0</v>
      </c>
      <c r="Q162" s="238">
        <f>ROUND(E162*P162,2)</f>
        <v>0</v>
      </c>
      <c r="R162" s="238"/>
      <c r="S162" s="238" t="s">
        <v>144</v>
      </c>
      <c r="T162" s="239" t="s">
        <v>145</v>
      </c>
      <c r="U162" s="224">
        <v>0</v>
      </c>
      <c r="V162" s="224">
        <f>ROUND(E162*U162,2)</f>
        <v>0</v>
      </c>
      <c r="W162" s="224"/>
      <c r="X162" s="224" t="s">
        <v>356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357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46"/>
      <c r="D163" s="242"/>
      <c r="E163" s="242"/>
      <c r="F163" s="242"/>
      <c r="G163" s="242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148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3">
        <v>72</v>
      </c>
      <c r="B164" s="234" t="s">
        <v>704</v>
      </c>
      <c r="C164" s="245" t="s">
        <v>705</v>
      </c>
      <c r="D164" s="235" t="s">
        <v>151</v>
      </c>
      <c r="E164" s="236">
        <v>2</v>
      </c>
      <c r="F164" s="237"/>
      <c r="G164" s="238">
        <f>ROUND(E164*F164,2)</f>
        <v>0</v>
      </c>
      <c r="H164" s="237"/>
      <c r="I164" s="238">
        <f>ROUND(E164*H164,2)</f>
        <v>0</v>
      </c>
      <c r="J164" s="237"/>
      <c r="K164" s="238">
        <f>ROUND(E164*J164,2)</f>
        <v>0</v>
      </c>
      <c r="L164" s="238">
        <v>21</v>
      </c>
      <c r="M164" s="238">
        <f>G164*(1+L164/100)</f>
        <v>0</v>
      </c>
      <c r="N164" s="238">
        <v>0</v>
      </c>
      <c r="O164" s="238">
        <f>ROUND(E164*N164,2)</f>
        <v>0</v>
      </c>
      <c r="P164" s="238">
        <v>0</v>
      </c>
      <c r="Q164" s="238">
        <f>ROUND(E164*P164,2)</f>
        <v>0</v>
      </c>
      <c r="R164" s="238"/>
      <c r="S164" s="238" t="s">
        <v>144</v>
      </c>
      <c r="T164" s="239" t="s">
        <v>145</v>
      </c>
      <c r="U164" s="224">
        <v>0</v>
      </c>
      <c r="V164" s="224">
        <f>ROUND(E164*U164,2)</f>
        <v>0</v>
      </c>
      <c r="W164" s="224"/>
      <c r="X164" s="224" t="s">
        <v>356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357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21"/>
      <c r="B165" s="222"/>
      <c r="C165" s="246"/>
      <c r="D165" s="242"/>
      <c r="E165" s="242"/>
      <c r="F165" s="242"/>
      <c r="G165" s="242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148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3">
        <v>73</v>
      </c>
      <c r="B166" s="234" t="s">
        <v>706</v>
      </c>
      <c r="C166" s="245" t="s">
        <v>707</v>
      </c>
      <c r="D166" s="235" t="s">
        <v>151</v>
      </c>
      <c r="E166" s="236">
        <v>2</v>
      </c>
      <c r="F166" s="237"/>
      <c r="G166" s="238">
        <f>ROUND(E166*F166,2)</f>
        <v>0</v>
      </c>
      <c r="H166" s="237"/>
      <c r="I166" s="238">
        <f>ROUND(E166*H166,2)</f>
        <v>0</v>
      </c>
      <c r="J166" s="237"/>
      <c r="K166" s="238">
        <f>ROUND(E166*J166,2)</f>
        <v>0</v>
      </c>
      <c r="L166" s="238">
        <v>21</v>
      </c>
      <c r="M166" s="238">
        <f>G166*(1+L166/100)</f>
        <v>0</v>
      </c>
      <c r="N166" s="238">
        <v>0</v>
      </c>
      <c r="O166" s="238">
        <f>ROUND(E166*N166,2)</f>
        <v>0</v>
      </c>
      <c r="P166" s="238">
        <v>0</v>
      </c>
      <c r="Q166" s="238">
        <f>ROUND(E166*P166,2)</f>
        <v>0</v>
      </c>
      <c r="R166" s="238"/>
      <c r="S166" s="238" t="s">
        <v>144</v>
      </c>
      <c r="T166" s="239" t="s">
        <v>145</v>
      </c>
      <c r="U166" s="224">
        <v>0</v>
      </c>
      <c r="V166" s="224">
        <f>ROUND(E166*U166,2)</f>
        <v>0</v>
      </c>
      <c r="W166" s="224"/>
      <c r="X166" s="224" t="s">
        <v>356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357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46"/>
      <c r="D167" s="242"/>
      <c r="E167" s="242"/>
      <c r="F167" s="242"/>
      <c r="G167" s="242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148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3">
        <v>74</v>
      </c>
      <c r="B168" s="234" t="s">
        <v>708</v>
      </c>
      <c r="C168" s="245" t="s">
        <v>709</v>
      </c>
      <c r="D168" s="235" t="s">
        <v>151</v>
      </c>
      <c r="E168" s="236">
        <v>2</v>
      </c>
      <c r="F168" s="237"/>
      <c r="G168" s="238">
        <f>ROUND(E168*F168,2)</f>
        <v>0</v>
      </c>
      <c r="H168" s="237"/>
      <c r="I168" s="238">
        <f>ROUND(E168*H168,2)</f>
        <v>0</v>
      </c>
      <c r="J168" s="237"/>
      <c r="K168" s="238">
        <f>ROUND(E168*J168,2)</f>
        <v>0</v>
      </c>
      <c r="L168" s="238">
        <v>21</v>
      </c>
      <c r="M168" s="238">
        <f>G168*(1+L168/100)</f>
        <v>0</v>
      </c>
      <c r="N168" s="238">
        <v>0</v>
      </c>
      <c r="O168" s="238">
        <f>ROUND(E168*N168,2)</f>
        <v>0</v>
      </c>
      <c r="P168" s="238">
        <v>0</v>
      </c>
      <c r="Q168" s="238">
        <f>ROUND(E168*P168,2)</f>
        <v>0</v>
      </c>
      <c r="R168" s="238"/>
      <c r="S168" s="238" t="s">
        <v>144</v>
      </c>
      <c r="T168" s="239" t="s">
        <v>145</v>
      </c>
      <c r="U168" s="224">
        <v>0</v>
      </c>
      <c r="V168" s="224">
        <f>ROUND(E168*U168,2)</f>
        <v>0</v>
      </c>
      <c r="W168" s="224"/>
      <c r="X168" s="224" t="s">
        <v>356</v>
      </c>
      <c r="Y168" s="214"/>
      <c r="Z168" s="214"/>
      <c r="AA168" s="214"/>
      <c r="AB168" s="214"/>
      <c r="AC168" s="214"/>
      <c r="AD168" s="214"/>
      <c r="AE168" s="214"/>
      <c r="AF168" s="214"/>
      <c r="AG168" s="214" t="s">
        <v>357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46"/>
      <c r="D169" s="242"/>
      <c r="E169" s="242"/>
      <c r="F169" s="242"/>
      <c r="G169" s="242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24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148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33">
        <v>75</v>
      </c>
      <c r="B170" s="234" t="s">
        <v>710</v>
      </c>
      <c r="C170" s="245" t="s">
        <v>711</v>
      </c>
      <c r="D170" s="235" t="s">
        <v>151</v>
      </c>
      <c r="E170" s="236">
        <v>2</v>
      </c>
      <c r="F170" s="237"/>
      <c r="G170" s="238">
        <f>ROUND(E170*F170,2)</f>
        <v>0</v>
      </c>
      <c r="H170" s="237"/>
      <c r="I170" s="238">
        <f>ROUND(E170*H170,2)</f>
        <v>0</v>
      </c>
      <c r="J170" s="237"/>
      <c r="K170" s="238">
        <f>ROUND(E170*J170,2)</f>
        <v>0</v>
      </c>
      <c r="L170" s="238">
        <v>21</v>
      </c>
      <c r="M170" s="238">
        <f>G170*(1+L170/100)</f>
        <v>0</v>
      </c>
      <c r="N170" s="238">
        <v>0</v>
      </c>
      <c r="O170" s="238">
        <f>ROUND(E170*N170,2)</f>
        <v>0</v>
      </c>
      <c r="P170" s="238">
        <v>0</v>
      </c>
      <c r="Q170" s="238">
        <f>ROUND(E170*P170,2)</f>
        <v>0</v>
      </c>
      <c r="R170" s="238"/>
      <c r="S170" s="238" t="s">
        <v>144</v>
      </c>
      <c r="T170" s="239" t="s">
        <v>145</v>
      </c>
      <c r="U170" s="224">
        <v>0</v>
      </c>
      <c r="V170" s="224">
        <f>ROUND(E170*U170,2)</f>
        <v>0</v>
      </c>
      <c r="W170" s="224"/>
      <c r="X170" s="224" t="s">
        <v>356</v>
      </c>
      <c r="Y170" s="214"/>
      <c r="Z170" s="214"/>
      <c r="AA170" s="214"/>
      <c r="AB170" s="214"/>
      <c r="AC170" s="214"/>
      <c r="AD170" s="214"/>
      <c r="AE170" s="214"/>
      <c r="AF170" s="214"/>
      <c r="AG170" s="214" t="s">
        <v>357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46"/>
      <c r="D171" s="242"/>
      <c r="E171" s="242"/>
      <c r="F171" s="242"/>
      <c r="G171" s="242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2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148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3">
        <v>76</v>
      </c>
      <c r="B172" s="234" t="s">
        <v>712</v>
      </c>
      <c r="C172" s="245" t="s">
        <v>713</v>
      </c>
      <c r="D172" s="235" t="s">
        <v>714</v>
      </c>
      <c r="E172" s="236">
        <v>1</v>
      </c>
      <c r="F172" s="237"/>
      <c r="G172" s="238">
        <f>ROUND(E172*F172,2)</f>
        <v>0</v>
      </c>
      <c r="H172" s="237"/>
      <c r="I172" s="238">
        <f>ROUND(E172*H172,2)</f>
        <v>0</v>
      </c>
      <c r="J172" s="237"/>
      <c r="K172" s="238">
        <f>ROUND(E172*J172,2)</f>
        <v>0</v>
      </c>
      <c r="L172" s="238">
        <v>21</v>
      </c>
      <c r="M172" s="238">
        <f>G172*(1+L172/100)</f>
        <v>0</v>
      </c>
      <c r="N172" s="238">
        <v>0</v>
      </c>
      <c r="O172" s="238">
        <f>ROUND(E172*N172,2)</f>
        <v>0</v>
      </c>
      <c r="P172" s="238">
        <v>0</v>
      </c>
      <c r="Q172" s="238">
        <f>ROUND(E172*P172,2)</f>
        <v>0</v>
      </c>
      <c r="R172" s="238"/>
      <c r="S172" s="238" t="s">
        <v>144</v>
      </c>
      <c r="T172" s="239" t="s">
        <v>145</v>
      </c>
      <c r="U172" s="224">
        <v>0</v>
      </c>
      <c r="V172" s="224">
        <f>ROUND(E172*U172,2)</f>
        <v>0</v>
      </c>
      <c r="W172" s="224"/>
      <c r="X172" s="224" t="s">
        <v>356</v>
      </c>
      <c r="Y172" s="214"/>
      <c r="Z172" s="214"/>
      <c r="AA172" s="214"/>
      <c r="AB172" s="214"/>
      <c r="AC172" s="214"/>
      <c r="AD172" s="214"/>
      <c r="AE172" s="214"/>
      <c r="AF172" s="214"/>
      <c r="AG172" s="214" t="s">
        <v>357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46"/>
      <c r="D173" s="242"/>
      <c r="E173" s="242"/>
      <c r="F173" s="242"/>
      <c r="G173" s="242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24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148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33">
        <v>77</v>
      </c>
      <c r="B174" s="234" t="s">
        <v>715</v>
      </c>
      <c r="C174" s="245" t="s">
        <v>716</v>
      </c>
      <c r="D174" s="235" t="s">
        <v>151</v>
      </c>
      <c r="E174" s="236">
        <v>2</v>
      </c>
      <c r="F174" s="237"/>
      <c r="G174" s="238">
        <f>ROUND(E174*F174,2)</f>
        <v>0</v>
      </c>
      <c r="H174" s="237"/>
      <c r="I174" s="238">
        <f>ROUND(E174*H174,2)</f>
        <v>0</v>
      </c>
      <c r="J174" s="237"/>
      <c r="K174" s="238">
        <f>ROUND(E174*J174,2)</f>
        <v>0</v>
      </c>
      <c r="L174" s="238">
        <v>21</v>
      </c>
      <c r="M174" s="238">
        <f>G174*(1+L174/100)</f>
        <v>0</v>
      </c>
      <c r="N174" s="238">
        <v>0</v>
      </c>
      <c r="O174" s="238">
        <f>ROUND(E174*N174,2)</f>
        <v>0</v>
      </c>
      <c r="P174" s="238">
        <v>0</v>
      </c>
      <c r="Q174" s="238">
        <f>ROUND(E174*P174,2)</f>
        <v>0</v>
      </c>
      <c r="R174" s="238"/>
      <c r="S174" s="238" t="s">
        <v>144</v>
      </c>
      <c r="T174" s="239" t="s">
        <v>145</v>
      </c>
      <c r="U174" s="224">
        <v>0</v>
      </c>
      <c r="V174" s="224">
        <f>ROUND(E174*U174,2)</f>
        <v>0</v>
      </c>
      <c r="W174" s="224"/>
      <c r="X174" s="224" t="s">
        <v>356</v>
      </c>
      <c r="Y174" s="214"/>
      <c r="Z174" s="214"/>
      <c r="AA174" s="214"/>
      <c r="AB174" s="214"/>
      <c r="AC174" s="214"/>
      <c r="AD174" s="214"/>
      <c r="AE174" s="214"/>
      <c r="AF174" s="214"/>
      <c r="AG174" s="214" t="s">
        <v>357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46"/>
      <c r="D175" s="242"/>
      <c r="E175" s="242"/>
      <c r="F175" s="242"/>
      <c r="G175" s="242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24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148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3">
        <v>78</v>
      </c>
      <c r="B176" s="234" t="s">
        <v>717</v>
      </c>
      <c r="C176" s="245" t="s">
        <v>718</v>
      </c>
      <c r="D176" s="235" t="s">
        <v>719</v>
      </c>
      <c r="E176" s="236">
        <v>1</v>
      </c>
      <c r="F176" s="237"/>
      <c r="G176" s="238">
        <f>ROUND(E176*F176,2)</f>
        <v>0</v>
      </c>
      <c r="H176" s="237"/>
      <c r="I176" s="238">
        <f>ROUND(E176*H176,2)</f>
        <v>0</v>
      </c>
      <c r="J176" s="237"/>
      <c r="K176" s="238">
        <f>ROUND(E176*J176,2)</f>
        <v>0</v>
      </c>
      <c r="L176" s="238">
        <v>21</v>
      </c>
      <c r="M176" s="238">
        <f>G176*(1+L176/100)</f>
        <v>0</v>
      </c>
      <c r="N176" s="238">
        <v>0</v>
      </c>
      <c r="O176" s="238">
        <f>ROUND(E176*N176,2)</f>
        <v>0</v>
      </c>
      <c r="P176" s="238">
        <v>0</v>
      </c>
      <c r="Q176" s="238">
        <f>ROUND(E176*P176,2)</f>
        <v>0</v>
      </c>
      <c r="R176" s="238"/>
      <c r="S176" s="238" t="s">
        <v>160</v>
      </c>
      <c r="T176" s="239" t="s">
        <v>190</v>
      </c>
      <c r="U176" s="224">
        <v>5.99</v>
      </c>
      <c r="V176" s="224">
        <f>ROUND(E176*U176,2)</f>
        <v>5.99</v>
      </c>
      <c r="W176" s="224"/>
      <c r="X176" s="224" t="s">
        <v>146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191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21"/>
      <c r="B177" s="222"/>
      <c r="C177" s="246"/>
      <c r="D177" s="242"/>
      <c r="E177" s="242"/>
      <c r="F177" s="242"/>
      <c r="G177" s="242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24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148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3">
        <v>79</v>
      </c>
      <c r="B178" s="234" t="s">
        <v>720</v>
      </c>
      <c r="C178" s="245" t="s">
        <v>721</v>
      </c>
      <c r="D178" s="235" t="s">
        <v>719</v>
      </c>
      <c r="E178" s="236">
        <v>1</v>
      </c>
      <c r="F178" s="237"/>
      <c r="G178" s="238">
        <f>ROUND(E178*F178,2)</f>
        <v>0</v>
      </c>
      <c r="H178" s="237"/>
      <c r="I178" s="238">
        <f>ROUND(E178*H178,2)</f>
        <v>0</v>
      </c>
      <c r="J178" s="237"/>
      <c r="K178" s="238">
        <f>ROUND(E178*J178,2)</f>
        <v>0</v>
      </c>
      <c r="L178" s="238">
        <v>21</v>
      </c>
      <c r="M178" s="238">
        <f>G178*(1+L178/100)</f>
        <v>0</v>
      </c>
      <c r="N178" s="238">
        <v>0</v>
      </c>
      <c r="O178" s="238">
        <f>ROUND(E178*N178,2)</f>
        <v>0</v>
      </c>
      <c r="P178" s="238">
        <v>0</v>
      </c>
      <c r="Q178" s="238">
        <f>ROUND(E178*P178,2)</f>
        <v>0</v>
      </c>
      <c r="R178" s="238"/>
      <c r="S178" s="238" t="s">
        <v>160</v>
      </c>
      <c r="T178" s="239" t="s">
        <v>190</v>
      </c>
      <c r="U178" s="224">
        <v>6.71</v>
      </c>
      <c r="V178" s="224">
        <f>ROUND(E178*U178,2)</f>
        <v>6.71</v>
      </c>
      <c r="W178" s="224"/>
      <c r="X178" s="224" t="s">
        <v>146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191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21"/>
      <c r="B179" s="222"/>
      <c r="C179" s="246"/>
      <c r="D179" s="242"/>
      <c r="E179" s="242"/>
      <c r="F179" s="242"/>
      <c r="G179" s="242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2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148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33">
        <v>80</v>
      </c>
      <c r="B180" s="234" t="s">
        <v>722</v>
      </c>
      <c r="C180" s="245" t="s">
        <v>723</v>
      </c>
      <c r="D180" s="235" t="s">
        <v>237</v>
      </c>
      <c r="E180" s="236">
        <v>330</v>
      </c>
      <c r="F180" s="237"/>
      <c r="G180" s="238">
        <f>ROUND(E180*F180,2)</f>
        <v>0</v>
      </c>
      <c r="H180" s="237"/>
      <c r="I180" s="238">
        <f>ROUND(E180*H180,2)</f>
        <v>0</v>
      </c>
      <c r="J180" s="237"/>
      <c r="K180" s="238">
        <f>ROUND(E180*J180,2)</f>
        <v>0</v>
      </c>
      <c r="L180" s="238">
        <v>21</v>
      </c>
      <c r="M180" s="238">
        <f>G180*(1+L180/100)</f>
        <v>0</v>
      </c>
      <c r="N180" s="238">
        <v>0</v>
      </c>
      <c r="O180" s="238">
        <f>ROUND(E180*N180,2)</f>
        <v>0</v>
      </c>
      <c r="P180" s="238">
        <v>0</v>
      </c>
      <c r="Q180" s="238">
        <f>ROUND(E180*P180,2)</f>
        <v>0</v>
      </c>
      <c r="R180" s="238"/>
      <c r="S180" s="238" t="s">
        <v>160</v>
      </c>
      <c r="T180" s="239" t="s">
        <v>190</v>
      </c>
      <c r="U180" s="224">
        <v>1.9E-2</v>
      </c>
      <c r="V180" s="224">
        <f>ROUND(E180*U180,2)</f>
        <v>6.27</v>
      </c>
      <c r="W180" s="224"/>
      <c r="X180" s="224" t="s">
        <v>146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191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21"/>
      <c r="B181" s="222"/>
      <c r="C181" s="246"/>
      <c r="D181" s="242"/>
      <c r="E181" s="242"/>
      <c r="F181" s="242"/>
      <c r="G181" s="242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2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148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3">
        <v>81</v>
      </c>
      <c r="B182" s="234" t="s">
        <v>724</v>
      </c>
      <c r="C182" s="245" t="s">
        <v>725</v>
      </c>
      <c r="D182" s="235" t="s">
        <v>237</v>
      </c>
      <c r="E182" s="236">
        <v>238</v>
      </c>
      <c r="F182" s="237"/>
      <c r="G182" s="238">
        <f>ROUND(E182*F182,2)</f>
        <v>0</v>
      </c>
      <c r="H182" s="237"/>
      <c r="I182" s="238">
        <f>ROUND(E182*H182,2)</f>
        <v>0</v>
      </c>
      <c r="J182" s="237"/>
      <c r="K182" s="238">
        <f>ROUND(E182*J182,2)</f>
        <v>0</v>
      </c>
      <c r="L182" s="238">
        <v>21</v>
      </c>
      <c r="M182" s="238">
        <f>G182*(1+L182/100)</f>
        <v>0</v>
      </c>
      <c r="N182" s="238">
        <v>0</v>
      </c>
      <c r="O182" s="238">
        <f>ROUND(E182*N182,2)</f>
        <v>0</v>
      </c>
      <c r="P182" s="238">
        <v>0</v>
      </c>
      <c r="Q182" s="238">
        <f>ROUND(E182*P182,2)</f>
        <v>0</v>
      </c>
      <c r="R182" s="238"/>
      <c r="S182" s="238" t="s">
        <v>160</v>
      </c>
      <c r="T182" s="239" t="s">
        <v>190</v>
      </c>
      <c r="U182" s="224">
        <v>4.1000000000000002E-2</v>
      </c>
      <c r="V182" s="224">
        <f>ROUND(E182*U182,2)</f>
        <v>9.76</v>
      </c>
      <c r="W182" s="224"/>
      <c r="X182" s="224" t="s">
        <v>146</v>
      </c>
      <c r="Y182" s="214"/>
      <c r="Z182" s="214"/>
      <c r="AA182" s="214"/>
      <c r="AB182" s="214"/>
      <c r="AC182" s="214"/>
      <c r="AD182" s="214"/>
      <c r="AE182" s="214"/>
      <c r="AF182" s="214"/>
      <c r="AG182" s="214" t="s">
        <v>191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21"/>
      <c r="B183" s="222"/>
      <c r="C183" s="246"/>
      <c r="D183" s="242"/>
      <c r="E183" s="242"/>
      <c r="F183" s="242"/>
      <c r="G183" s="242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24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148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33">
        <v>82</v>
      </c>
      <c r="B184" s="234" t="s">
        <v>726</v>
      </c>
      <c r="C184" s="245" t="s">
        <v>727</v>
      </c>
      <c r="D184" s="235" t="s">
        <v>237</v>
      </c>
      <c r="E184" s="236">
        <v>330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21</v>
      </c>
      <c r="M184" s="238">
        <f>G184*(1+L184/100)</f>
        <v>0</v>
      </c>
      <c r="N184" s="238">
        <v>0</v>
      </c>
      <c r="O184" s="238">
        <f>ROUND(E184*N184,2)</f>
        <v>0</v>
      </c>
      <c r="P184" s="238">
        <v>0</v>
      </c>
      <c r="Q184" s="238">
        <f>ROUND(E184*P184,2)</f>
        <v>0</v>
      </c>
      <c r="R184" s="238"/>
      <c r="S184" s="238" t="s">
        <v>160</v>
      </c>
      <c r="T184" s="239" t="s">
        <v>190</v>
      </c>
      <c r="U184" s="224">
        <v>0</v>
      </c>
      <c r="V184" s="224">
        <f>ROUND(E184*U184,2)</f>
        <v>0</v>
      </c>
      <c r="W184" s="224"/>
      <c r="X184" s="224" t="s">
        <v>146</v>
      </c>
      <c r="Y184" s="214"/>
      <c r="Z184" s="214"/>
      <c r="AA184" s="214"/>
      <c r="AB184" s="214"/>
      <c r="AC184" s="214"/>
      <c r="AD184" s="214"/>
      <c r="AE184" s="214"/>
      <c r="AF184" s="214"/>
      <c r="AG184" s="214" t="s">
        <v>191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21"/>
      <c r="B185" s="222"/>
      <c r="C185" s="246"/>
      <c r="D185" s="242"/>
      <c r="E185" s="242"/>
      <c r="F185" s="242"/>
      <c r="G185" s="242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24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148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3">
        <v>83</v>
      </c>
      <c r="B186" s="234" t="s">
        <v>728</v>
      </c>
      <c r="C186" s="245" t="s">
        <v>729</v>
      </c>
      <c r="D186" s="235" t="s">
        <v>237</v>
      </c>
      <c r="E186" s="236">
        <v>203</v>
      </c>
      <c r="F186" s="237"/>
      <c r="G186" s="238">
        <f>ROUND(E186*F186,2)</f>
        <v>0</v>
      </c>
      <c r="H186" s="237"/>
      <c r="I186" s="238">
        <f>ROUND(E186*H186,2)</f>
        <v>0</v>
      </c>
      <c r="J186" s="237"/>
      <c r="K186" s="238">
        <f>ROUND(E186*J186,2)</f>
        <v>0</v>
      </c>
      <c r="L186" s="238">
        <v>21</v>
      </c>
      <c r="M186" s="238">
        <f>G186*(1+L186/100)</f>
        <v>0</v>
      </c>
      <c r="N186" s="238">
        <v>0</v>
      </c>
      <c r="O186" s="238">
        <f>ROUND(E186*N186,2)</f>
        <v>0</v>
      </c>
      <c r="P186" s="238">
        <v>0</v>
      </c>
      <c r="Q186" s="238">
        <f>ROUND(E186*P186,2)</f>
        <v>0</v>
      </c>
      <c r="R186" s="238"/>
      <c r="S186" s="238" t="s">
        <v>160</v>
      </c>
      <c r="T186" s="239" t="s">
        <v>190</v>
      </c>
      <c r="U186" s="224">
        <v>0</v>
      </c>
      <c r="V186" s="224">
        <f>ROUND(E186*U186,2)</f>
        <v>0</v>
      </c>
      <c r="W186" s="224"/>
      <c r="X186" s="224" t="s">
        <v>146</v>
      </c>
      <c r="Y186" s="214"/>
      <c r="Z186" s="214"/>
      <c r="AA186" s="214"/>
      <c r="AB186" s="214"/>
      <c r="AC186" s="214"/>
      <c r="AD186" s="214"/>
      <c r="AE186" s="214"/>
      <c r="AF186" s="214"/>
      <c r="AG186" s="214" t="s">
        <v>191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21"/>
      <c r="B187" s="222"/>
      <c r="C187" s="246"/>
      <c r="D187" s="242"/>
      <c r="E187" s="242"/>
      <c r="F187" s="242"/>
      <c r="G187" s="242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24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148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3">
        <v>84</v>
      </c>
      <c r="B188" s="234" t="s">
        <v>730</v>
      </c>
      <c r="C188" s="245" t="s">
        <v>731</v>
      </c>
      <c r="D188" s="235" t="s">
        <v>237</v>
      </c>
      <c r="E188" s="236">
        <v>35</v>
      </c>
      <c r="F188" s="237"/>
      <c r="G188" s="238">
        <f>ROUND(E188*F188,2)</f>
        <v>0</v>
      </c>
      <c r="H188" s="237"/>
      <c r="I188" s="238">
        <f>ROUND(E188*H188,2)</f>
        <v>0</v>
      </c>
      <c r="J188" s="237"/>
      <c r="K188" s="238">
        <f>ROUND(E188*J188,2)</f>
        <v>0</v>
      </c>
      <c r="L188" s="238">
        <v>21</v>
      </c>
      <c r="M188" s="238">
        <f>G188*(1+L188/100)</f>
        <v>0</v>
      </c>
      <c r="N188" s="238">
        <v>0</v>
      </c>
      <c r="O188" s="238">
        <f>ROUND(E188*N188,2)</f>
        <v>0</v>
      </c>
      <c r="P188" s="238">
        <v>0</v>
      </c>
      <c r="Q188" s="238">
        <f>ROUND(E188*P188,2)</f>
        <v>0</v>
      </c>
      <c r="R188" s="238"/>
      <c r="S188" s="238" t="s">
        <v>160</v>
      </c>
      <c r="T188" s="239" t="s">
        <v>190</v>
      </c>
      <c r="U188" s="224">
        <v>0</v>
      </c>
      <c r="V188" s="224">
        <f>ROUND(E188*U188,2)</f>
        <v>0</v>
      </c>
      <c r="W188" s="224"/>
      <c r="X188" s="224" t="s">
        <v>146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191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21"/>
      <c r="B189" s="222"/>
      <c r="C189" s="246"/>
      <c r="D189" s="242"/>
      <c r="E189" s="242"/>
      <c r="F189" s="242"/>
      <c r="G189" s="242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24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148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3">
        <v>85</v>
      </c>
      <c r="B190" s="234" t="s">
        <v>732</v>
      </c>
      <c r="C190" s="245" t="s">
        <v>733</v>
      </c>
      <c r="D190" s="235" t="s">
        <v>734</v>
      </c>
      <c r="E190" s="236">
        <v>967</v>
      </c>
      <c r="F190" s="237"/>
      <c r="G190" s="238">
        <f>ROUND(E190*F190,2)</f>
        <v>0</v>
      </c>
      <c r="H190" s="237"/>
      <c r="I190" s="238">
        <f>ROUND(E190*H190,2)</f>
        <v>0</v>
      </c>
      <c r="J190" s="237"/>
      <c r="K190" s="238">
        <f>ROUND(E190*J190,2)</f>
        <v>0</v>
      </c>
      <c r="L190" s="238">
        <v>21</v>
      </c>
      <c r="M190" s="238">
        <f>G190*(1+L190/100)</f>
        <v>0</v>
      </c>
      <c r="N190" s="238">
        <v>0</v>
      </c>
      <c r="O190" s="238">
        <f>ROUND(E190*N190,2)</f>
        <v>0</v>
      </c>
      <c r="P190" s="238">
        <v>0</v>
      </c>
      <c r="Q190" s="238">
        <f>ROUND(E190*P190,2)</f>
        <v>0</v>
      </c>
      <c r="R190" s="238"/>
      <c r="S190" s="238" t="s">
        <v>160</v>
      </c>
      <c r="T190" s="239" t="s">
        <v>190</v>
      </c>
      <c r="U190" s="224">
        <v>0</v>
      </c>
      <c r="V190" s="224">
        <f>ROUND(E190*U190,2)</f>
        <v>0</v>
      </c>
      <c r="W190" s="224"/>
      <c r="X190" s="224" t="s">
        <v>146</v>
      </c>
      <c r="Y190" s="214"/>
      <c r="Z190" s="214"/>
      <c r="AA190" s="214"/>
      <c r="AB190" s="214"/>
      <c r="AC190" s="214"/>
      <c r="AD190" s="214"/>
      <c r="AE190" s="214"/>
      <c r="AF190" s="214"/>
      <c r="AG190" s="214" t="s">
        <v>191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21"/>
      <c r="B191" s="222"/>
      <c r="C191" s="246"/>
      <c r="D191" s="242"/>
      <c r="E191" s="242"/>
      <c r="F191" s="242"/>
      <c r="G191" s="242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24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148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33">
        <v>86</v>
      </c>
      <c r="B192" s="234" t="s">
        <v>735</v>
      </c>
      <c r="C192" s="245" t="s">
        <v>736</v>
      </c>
      <c r="D192" s="235" t="s">
        <v>196</v>
      </c>
      <c r="E192" s="236">
        <v>64</v>
      </c>
      <c r="F192" s="237"/>
      <c r="G192" s="238">
        <f>ROUND(E192*F192,2)</f>
        <v>0</v>
      </c>
      <c r="H192" s="237"/>
      <c r="I192" s="238">
        <f>ROUND(E192*H192,2)</f>
        <v>0</v>
      </c>
      <c r="J192" s="237"/>
      <c r="K192" s="238">
        <f>ROUND(E192*J192,2)</f>
        <v>0</v>
      </c>
      <c r="L192" s="238">
        <v>21</v>
      </c>
      <c r="M192" s="238">
        <f>G192*(1+L192/100)</f>
        <v>0</v>
      </c>
      <c r="N192" s="238">
        <v>0</v>
      </c>
      <c r="O192" s="238">
        <f>ROUND(E192*N192,2)</f>
        <v>0</v>
      </c>
      <c r="P192" s="238">
        <v>0</v>
      </c>
      <c r="Q192" s="238">
        <f>ROUND(E192*P192,2)</f>
        <v>0</v>
      </c>
      <c r="R192" s="238"/>
      <c r="S192" s="238" t="s">
        <v>160</v>
      </c>
      <c r="T192" s="239" t="s">
        <v>190</v>
      </c>
      <c r="U192" s="224">
        <v>0</v>
      </c>
      <c r="V192" s="224">
        <f>ROUND(E192*U192,2)</f>
        <v>0</v>
      </c>
      <c r="W192" s="224"/>
      <c r="X192" s="224" t="s">
        <v>146</v>
      </c>
      <c r="Y192" s="214"/>
      <c r="Z192" s="214"/>
      <c r="AA192" s="214"/>
      <c r="AB192" s="214"/>
      <c r="AC192" s="214"/>
      <c r="AD192" s="214"/>
      <c r="AE192" s="214"/>
      <c r="AF192" s="214"/>
      <c r="AG192" s="214" t="s">
        <v>191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21"/>
      <c r="B193" s="222"/>
      <c r="C193" s="246"/>
      <c r="D193" s="242"/>
      <c r="E193" s="242"/>
      <c r="F193" s="242"/>
      <c r="G193" s="242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24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148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3">
        <v>87</v>
      </c>
      <c r="B194" s="234" t="s">
        <v>737</v>
      </c>
      <c r="C194" s="245" t="s">
        <v>738</v>
      </c>
      <c r="D194" s="235" t="s">
        <v>196</v>
      </c>
      <c r="E194" s="236">
        <v>64</v>
      </c>
      <c r="F194" s="237"/>
      <c r="G194" s="238">
        <f>ROUND(E194*F194,2)</f>
        <v>0</v>
      </c>
      <c r="H194" s="237"/>
      <c r="I194" s="238">
        <f>ROUND(E194*H194,2)</f>
        <v>0</v>
      </c>
      <c r="J194" s="237"/>
      <c r="K194" s="238">
        <f>ROUND(E194*J194,2)</f>
        <v>0</v>
      </c>
      <c r="L194" s="238">
        <v>21</v>
      </c>
      <c r="M194" s="238">
        <f>G194*(1+L194/100)</f>
        <v>0</v>
      </c>
      <c r="N194" s="238">
        <v>0</v>
      </c>
      <c r="O194" s="238">
        <f>ROUND(E194*N194,2)</f>
        <v>0</v>
      </c>
      <c r="P194" s="238">
        <v>0</v>
      </c>
      <c r="Q194" s="238">
        <f>ROUND(E194*P194,2)</f>
        <v>0</v>
      </c>
      <c r="R194" s="238"/>
      <c r="S194" s="238" t="s">
        <v>160</v>
      </c>
      <c r="T194" s="239" t="s">
        <v>190</v>
      </c>
      <c r="U194" s="224">
        <v>0</v>
      </c>
      <c r="V194" s="224">
        <f>ROUND(E194*U194,2)</f>
        <v>0</v>
      </c>
      <c r="W194" s="224"/>
      <c r="X194" s="224" t="s">
        <v>146</v>
      </c>
      <c r="Y194" s="214"/>
      <c r="Z194" s="214"/>
      <c r="AA194" s="214"/>
      <c r="AB194" s="214"/>
      <c r="AC194" s="214"/>
      <c r="AD194" s="214"/>
      <c r="AE194" s="214"/>
      <c r="AF194" s="214"/>
      <c r="AG194" s="214" t="s">
        <v>191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21"/>
      <c r="B195" s="222"/>
      <c r="C195" s="246"/>
      <c r="D195" s="242"/>
      <c r="E195" s="242"/>
      <c r="F195" s="242"/>
      <c r="G195" s="242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24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148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3">
        <v>88</v>
      </c>
      <c r="B196" s="234" t="s">
        <v>739</v>
      </c>
      <c r="C196" s="245" t="s">
        <v>740</v>
      </c>
      <c r="D196" s="235" t="s">
        <v>196</v>
      </c>
      <c r="E196" s="236">
        <v>107</v>
      </c>
      <c r="F196" s="237"/>
      <c r="G196" s="238">
        <f>ROUND(E196*F196,2)</f>
        <v>0</v>
      </c>
      <c r="H196" s="237"/>
      <c r="I196" s="238">
        <f>ROUND(E196*H196,2)</f>
        <v>0</v>
      </c>
      <c r="J196" s="237"/>
      <c r="K196" s="238">
        <f>ROUND(E196*J196,2)</f>
        <v>0</v>
      </c>
      <c r="L196" s="238">
        <v>21</v>
      </c>
      <c r="M196" s="238">
        <f>G196*(1+L196/100)</f>
        <v>0</v>
      </c>
      <c r="N196" s="238">
        <v>0</v>
      </c>
      <c r="O196" s="238">
        <f>ROUND(E196*N196,2)</f>
        <v>0</v>
      </c>
      <c r="P196" s="238">
        <v>0</v>
      </c>
      <c r="Q196" s="238">
        <f>ROUND(E196*P196,2)</f>
        <v>0</v>
      </c>
      <c r="R196" s="238"/>
      <c r="S196" s="238" t="s">
        <v>160</v>
      </c>
      <c r="T196" s="239" t="s">
        <v>190</v>
      </c>
      <c r="U196" s="224">
        <v>0</v>
      </c>
      <c r="V196" s="224">
        <f>ROUND(E196*U196,2)</f>
        <v>0</v>
      </c>
      <c r="W196" s="224"/>
      <c r="X196" s="224" t="s">
        <v>146</v>
      </c>
      <c r="Y196" s="214"/>
      <c r="Z196" s="214"/>
      <c r="AA196" s="214"/>
      <c r="AB196" s="214"/>
      <c r="AC196" s="214"/>
      <c r="AD196" s="214"/>
      <c r="AE196" s="214"/>
      <c r="AF196" s="214"/>
      <c r="AG196" s="214" t="s">
        <v>191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21"/>
      <c r="B197" s="222"/>
      <c r="C197" s="246"/>
      <c r="D197" s="242"/>
      <c r="E197" s="242"/>
      <c r="F197" s="242"/>
      <c r="G197" s="242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24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148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33">
        <v>89</v>
      </c>
      <c r="B198" s="234" t="s">
        <v>741</v>
      </c>
      <c r="C198" s="245" t="s">
        <v>742</v>
      </c>
      <c r="D198" s="235" t="s">
        <v>196</v>
      </c>
      <c r="E198" s="236">
        <v>111</v>
      </c>
      <c r="F198" s="237"/>
      <c r="G198" s="238">
        <f>ROUND(E198*F198,2)</f>
        <v>0</v>
      </c>
      <c r="H198" s="237"/>
      <c r="I198" s="238">
        <f>ROUND(E198*H198,2)</f>
        <v>0</v>
      </c>
      <c r="J198" s="237"/>
      <c r="K198" s="238">
        <f>ROUND(E198*J198,2)</f>
        <v>0</v>
      </c>
      <c r="L198" s="238">
        <v>21</v>
      </c>
      <c r="M198" s="238">
        <f>G198*(1+L198/100)</f>
        <v>0</v>
      </c>
      <c r="N198" s="238">
        <v>0</v>
      </c>
      <c r="O198" s="238">
        <f>ROUND(E198*N198,2)</f>
        <v>0</v>
      </c>
      <c r="P198" s="238">
        <v>0</v>
      </c>
      <c r="Q198" s="238">
        <f>ROUND(E198*P198,2)</f>
        <v>0</v>
      </c>
      <c r="R198" s="238"/>
      <c r="S198" s="238" t="s">
        <v>160</v>
      </c>
      <c r="T198" s="239" t="s">
        <v>190</v>
      </c>
      <c r="U198" s="224">
        <v>0</v>
      </c>
      <c r="V198" s="224">
        <f>ROUND(E198*U198,2)</f>
        <v>0</v>
      </c>
      <c r="W198" s="224"/>
      <c r="X198" s="224" t="s">
        <v>146</v>
      </c>
      <c r="Y198" s="214"/>
      <c r="Z198" s="214"/>
      <c r="AA198" s="214"/>
      <c r="AB198" s="214"/>
      <c r="AC198" s="214"/>
      <c r="AD198" s="214"/>
      <c r="AE198" s="214"/>
      <c r="AF198" s="214"/>
      <c r="AG198" s="214" t="s">
        <v>191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21"/>
      <c r="B199" s="222"/>
      <c r="C199" s="246"/>
      <c r="D199" s="242"/>
      <c r="E199" s="242"/>
      <c r="F199" s="242"/>
      <c r="G199" s="242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24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148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33">
        <v>90</v>
      </c>
      <c r="B200" s="234" t="s">
        <v>743</v>
      </c>
      <c r="C200" s="245" t="s">
        <v>744</v>
      </c>
      <c r="D200" s="235" t="s">
        <v>196</v>
      </c>
      <c r="E200" s="236">
        <v>4</v>
      </c>
      <c r="F200" s="237"/>
      <c r="G200" s="238">
        <f>ROUND(E200*F200,2)</f>
        <v>0</v>
      </c>
      <c r="H200" s="237"/>
      <c r="I200" s="238">
        <f>ROUND(E200*H200,2)</f>
        <v>0</v>
      </c>
      <c r="J200" s="237"/>
      <c r="K200" s="238">
        <f>ROUND(E200*J200,2)</f>
        <v>0</v>
      </c>
      <c r="L200" s="238">
        <v>21</v>
      </c>
      <c r="M200" s="238">
        <f>G200*(1+L200/100)</f>
        <v>0</v>
      </c>
      <c r="N200" s="238">
        <v>0</v>
      </c>
      <c r="O200" s="238">
        <f>ROUND(E200*N200,2)</f>
        <v>0</v>
      </c>
      <c r="P200" s="238">
        <v>0</v>
      </c>
      <c r="Q200" s="238">
        <f>ROUND(E200*P200,2)</f>
        <v>0</v>
      </c>
      <c r="R200" s="238"/>
      <c r="S200" s="238" t="s">
        <v>160</v>
      </c>
      <c r="T200" s="239" t="s">
        <v>190</v>
      </c>
      <c r="U200" s="224">
        <v>0</v>
      </c>
      <c r="V200" s="224">
        <f>ROUND(E200*U200,2)</f>
        <v>0</v>
      </c>
      <c r="W200" s="224"/>
      <c r="X200" s="224" t="s">
        <v>146</v>
      </c>
      <c r="Y200" s="214"/>
      <c r="Z200" s="214"/>
      <c r="AA200" s="214"/>
      <c r="AB200" s="214"/>
      <c r="AC200" s="214"/>
      <c r="AD200" s="214"/>
      <c r="AE200" s="214"/>
      <c r="AF200" s="214"/>
      <c r="AG200" s="214" t="s">
        <v>191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21"/>
      <c r="B201" s="222"/>
      <c r="C201" s="246"/>
      <c r="D201" s="242"/>
      <c r="E201" s="242"/>
      <c r="F201" s="242"/>
      <c r="G201" s="242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24"/>
      <c r="Y201" s="214"/>
      <c r="Z201" s="214"/>
      <c r="AA201" s="214"/>
      <c r="AB201" s="214"/>
      <c r="AC201" s="214"/>
      <c r="AD201" s="214"/>
      <c r="AE201" s="214"/>
      <c r="AF201" s="214"/>
      <c r="AG201" s="214" t="s">
        <v>148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33">
        <v>91</v>
      </c>
      <c r="B202" s="234" t="s">
        <v>745</v>
      </c>
      <c r="C202" s="245" t="s">
        <v>746</v>
      </c>
      <c r="D202" s="235" t="s">
        <v>237</v>
      </c>
      <c r="E202" s="236">
        <v>9</v>
      </c>
      <c r="F202" s="237"/>
      <c r="G202" s="238">
        <f>ROUND(E202*F202,2)</f>
        <v>0</v>
      </c>
      <c r="H202" s="237"/>
      <c r="I202" s="238">
        <f>ROUND(E202*H202,2)</f>
        <v>0</v>
      </c>
      <c r="J202" s="237"/>
      <c r="K202" s="238">
        <f>ROUND(E202*J202,2)</f>
        <v>0</v>
      </c>
      <c r="L202" s="238">
        <v>21</v>
      </c>
      <c r="M202" s="238">
        <f>G202*(1+L202/100)</f>
        <v>0</v>
      </c>
      <c r="N202" s="238">
        <v>2.0000000000000002E-5</v>
      </c>
      <c r="O202" s="238">
        <f>ROUND(E202*N202,2)</f>
        <v>0</v>
      </c>
      <c r="P202" s="238">
        <v>0</v>
      </c>
      <c r="Q202" s="238">
        <f>ROUND(E202*P202,2)</f>
        <v>0</v>
      </c>
      <c r="R202" s="238"/>
      <c r="S202" s="238" t="s">
        <v>160</v>
      </c>
      <c r="T202" s="239" t="s">
        <v>190</v>
      </c>
      <c r="U202" s="224">
        <v>0.17100000000000001</v>
      </c>
      <c r="V202" s="224">
        <f>ROUND(E202*U202,2)</f>
        <v>1.54</v>
      </c>
      <c r="W202" s="224"/>
      <c r="X202" s="224" t="s">
        <v>146</v>
      </c>
      <c r="Y202" s="214"/>
      <c r="Z202" s="214"/>
      <c r="AA202" s="214"/>
      <c r="AB202" s="214"/>
      <c r="AC202" s="214"/>
      <c r="AD202" s="214"/>
      <c r="AE202" s="214"/>
      <c r="AF202" s="214"/>
      <c r="AG202" s="214" t="s">
        <v>191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21"/>
      <c r="B203" s="222"/>
      <c r="C203" s="246"/>
      <c r="D203" s="242"/>
      <c r="E203" s="242"/>
      <c r="F203" s="242"/>
      <c r="G203" s="242"/>
      <c r="H203" s="224"/>
      <c r="I203" s="224"/>
      <c r="J203" s="224"/>
      <c r="K203" s="224"/>
      <c r="L203" s="224"/>
      <c r="M203" s="224"/>
      <c r="N203" s="224"/>
      <c r="O203" s="224"/>
      <c r="P203" s="224"/>
      <c r="Q203" s="224"/>
      <c r="R203" s="224"/>
      <c r="S203" s="224"/>
      <c r="T203" s="224"/>
      <c r="U203" s="224"/>
      <c r="V203" s="224"/>
      <c r="W203" s="224"/>
      <c r="X203" s="224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148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ht="22.5" outlineLevel="1" x14ac:dyDescent="0.2">
      <c r="A204" s="233">
        <v>92</v>
      </c>
      <c r="B204" s="234" t="s">
        <v>747</v>
      </c>
      <c r="C204" s="245" t="s">
        <v>748</v>
      </c>
      <c r="D204" s="235" t="s">
        <v>237</v>
      </c>
      <c r="E204" s="236">
        <v>9</v>
      </c>
      <c r="F204" s="237"/>
      <c r="G204" s="238">
        <f>ROUND(E204*F204,2)</f>
        <v>0</v>
      </c>
      <c r="H204" s="237"/>
      <c r="I204" s="238">
        <f>ROUND(E204*H204,2)</f>
        <v>0</v>
      </c>
      <c r="J204" s="237"/>
      <c r="K204" s="238">
        <f>ROUND(E204*J204,2)</f>
        <v>0</v>
      </c>
      <c r="L204" s="238">
        <v>21</v>
      </c>
      <c r="M204" s="238">
        <f>G204*(1+L204/100)</f>
        <v>0</v>
      </c>
      <c r="N204" s="238">
        <v>1.8699999999999999E-3</v>
      </c>
      <c r="O204" s="238">
        <f>ROUND(E204*N204,2)</f>
        <v>0.02</v>
      </c>
      <c r="P204" s="238">
        <v>0</v>
      </c>
      <c r="Q204" s="238">
        <f>ROUND(E204*P204,2)</f>
        <v>0</v>
      </c>
      <c r="R204" s="238" t="s">
        <v>361</v>
      </c>
      <c r="S204" s="238" t="s">
        <v>160</v>
      </c>
      <c r="T204" s="239" t="s">
        <v>190</v>
      </c>
      <c r="U204" s="224">
        <v>0</v>
      </c>
      <c r="V204" s="224">
        <f>ROUND(E204*U204,2)</f>
        <v>0</v>
      </c>
      <c r="W204" s="224"/>
      <c r="X204" s="224" t="s">
        <v>356</v>
      </c>
      <c r="Y204" s="214"/>
      <c r="Z204" s="214"/>
      <c r="AA204" s="214"/>
      <c r="AB204" s="214"/>
      <c r="AC204" s="214"/>
      <c r="AD204" s="214"/>
      <c r="AE204" s="214"/>
      <c r="AF204" s="214"/>
      <c r="AG204" s="214" t="s">
        <v>357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21"/>
      <c r="B205" s="222"/>
      <c r="C205" s="246"/>
      <c r="D205" s="242"/>
      <c r="E205" s="242"/>
      <c r="F205" s="242"/>
      <c r="G205" s="242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24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148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33">
        <v>93</v>
      </c>
      <c r="B206" s="234" t="s">
        <v>749</v>
      </c>
      <c r="C206" s="245" t="s">
        <v>750</v>
      </c>
      <c r="D206" s="235" t="s">
        <v>237</v>
      </c>
      <c r="E206" s="236">
        <v>4</v>
      </c>
      <c r="F206" s="237"/>
      <c r="G206" s="238">
        <f>ROUND(E206*F206,2)</f>
        <v>0</v>
      </c>
      <c r="H206" s="237"/>
      <c r="I206" s="238">
        <f>ROUND(E206*H206,2)</f>
        <v>0</v>
      </c>
      <c r="J206" s="237"/>
      <c r="K206" s="238">
        <f>ROUND(E206*J206,2)</f>
        <v>0</v>
      </c>
      <c r="L206" s="238">
        <v>21</v>
      </c>
      <c r="M206" s="238">
        <f>G206*(1+L206/100)</f>
        <v>0</v>
      </c>
      <c r="N206" s="238">
        <v>3.0000000000000001E-5</v>
      </c>
      <c r="O206" s="238">
        <f>ROUND(E206*N206,2)</f>
        <v>0</v>
      </c>
      <c r="P206" s="238">
        <v>0</v>
      </c>
      <c r="Q206" s="238">
        <f>ROUND(E206*P206,2)</f>
        <v>0</v>
      </c>
      <c r="R206" s="238"/>
      <c r="S206" s="238" t="s">
        <v>160</v>
      </c>
      <c r="T206" s="239" t="s">
        <v>190</v>
      </c>
      <c r="U206" s="224">
        <v>0.19500000000000001</v>
      </c>
      <c r="V206" s="224">
        <f>ROUND(E206*U206,2)</f>
        <v>0.78</v>
      </c>
      <c r="W206" s="224"/>
      <c r="X206" s="224" t="s">
        <v>146</v>
      </c>
      <c r="Y206" s="214"/>
      <c r="Z206" s="214"/>
      <c r="AA206" s="214"/>
      <c r="AB206" s="214"/>
      <c r="AC206" s="214"/>
      <c r="AD206" s="214"/>
      <c r="AE206" s="214"/>
      <c r="AF206" s="214"/>
      <c r="AG206" s="214" t="s">
        <v>191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21"/>
      <c r="B207" s="222"/>
      <c r="C207" s="246"/>
      <c r="D207" s="242"/>
      <c r="E207" s="242"/>
      <c r="F207" s="242"/>
      <c r="G207" s="242"/>
      <c r="H207" s="224"/>
      <c r="I207" s="224"/>
      <c r="J207" s="224"/>
      <c r="K207" s="224"/>
      <c r="L207" s="224"/>
      <c r="M207" s="224"/>
      <c r="N207" s="224"/>
      <c r="O207" s="224"/>
      <c r="P207" s="224"/>
      <c r="Q207" s="224"/>
      <c r="R207" s="224"/>
      <c r="S207" s="224"/>
      <c r="T207" s="224"/>
      <c r="U207" s="224"/>
      <c r="V207" s="224"/>
      <c r="W207" s="224"/>
      <c r="X207" s="224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148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ht="22.5" outlineLevel="1" x14ac:dyDescent="0.2">
      <c r="A208" s="233">
        <v>94</v>
      </c>
      <c r="B208" s="234" t="s">
        <v>751</v>
      </c>
      <c r="C208" s="245" t="s">
        <v>752</v>
      </c>
      <c r="D208" s="235" t="s">
        <v>237</v>
      </c>
      <c r="E208" s="236">
        <v>4</v>
      </c>
      <c r="F208" s="237"/>
      <c r="G208" s="238">
        <f>ROUND(E208*F208,2)</f>
        <v>0</v>
      </c>
      <c r="H208" s="237"/>
      <c r="I208" s="238">
        <f>ROUND(E208*H208,2)</f>
        <v>0</v>
      </c>
      <c r="J208" s="237"/>
      <c r="K208" s="238">
        <f>ROUND(E208*J208,2)</f>
        <v>0</v>
      </c>
      <c r="L208" s="238">
        <v>21</v>
      </c>
      <c r="M208" s="238">
        <f>G208*(1+L208/100)</f>
        <v>0</v>
      </c>
      <c r="N208" s="238">
        <v>2.9299999999999999E-3</v>
      </c>
      <c r="O208" s="238">
        <f>ROUND(E208*N208,2)</f>
        <v>0.01</v>
      </c>
      <c r="P208" s="238">
        <v>0</v>
      </c>
      <c r="Q208" s="238">
        <f>ROUND(E208*P208,2)</f>
        <v>0</v>
      </c>
      <c r="R208" s="238" t="s">
        <v>361</v>
      </c>
      <c r="S208" s="238" t="s">
        <v>160</v>
      </c>
      <c r="T208" s="239" t="s">
        <v>190</v>
      </c>
      <c r="U208" s="224">
        <v>0</v>
      </c>
      <c r="V208" s="224">
        <f>ROUND(E208*U208,2)</f>
        <v>0</v>
      </c>
      <c r="W208" s="224"/>
      <c r="X208" s="224" t="s">
        <v>356</v>
      </c>
      <c r="Y208" s="214"/>
      <c r="Z208" s="214"/>
      <c r="AA208" s="214"/>
      <c r="AB208" s="214"/>
      <c r="AC208" s="214"/>
      <c r="AD208" s="214"/>
      <c r="AE208" s="214"/>
      <c r="AF208" s="214"/>
      <c r="AG208" s="214" t="s">
        <v>357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46"/>
      <c r="D209" s="242"/>
      <c r="E209" s="242"/>
      <c r="F209" s="242"/>
      <c r="G209" s="242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24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148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33">
        <v>95</v>
      </c>
      <c r="B210" s="234" t="s">
        <v>753</v>
      </c>
      <c r="C210" s="245" t="s">
        <v>754</v>
      </c>
      <c r="D210" s="235" t="s">
        <v>237</v>
      </c>
      <c r="E210" s="236">
        <v>12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21</v>
      </c>
      <c r="M210" s="238">
        <f>G210*(1+L210/100)</f>
        <v>0</v>
      </c>
      <c r="N210" s="238">
        <v>4.0000000000000003E-5</v>
      </c>
      <c r="O210" s="238">
        <f>ROUND(E210*N210,2)</f>
        <v>0</v>
      </c>
      <c r="P210" s="238">
        <v>0</v>
      </c>
      <c r="Q210" s="238">
        <f>ROUND(E210*P210,2)</f>
        <v>0</v>
      </c>
      <c r="R210" s="238"/>
      <c r="S210" s="238" t="s">
        <v>160</v>
      </c>
      <c r="T210" s="239" t="s">
        <v>190</v>
      </c>
      <c r="U210" s="224">
        <v>0.22600000000000001</v>
      </c>
      <c r="V210" s="224">
        <f>ROUND(E210*U210,2)</f>
        <v>2.71</v>
      </c>
      <c r="W210" s="224"/>
      <c r="X210" s="224" t="s">
        <v>146</v>
      </c>
      <c r="Y210" s="214"/>
      <c r="Z210" s="214"/>
      <c r="AA210" s="214"/>
      <c r="AB210" s="214"/>
      <c r="AC210" s="214"/>
      <c r="AD210" s="214"/>
      <c r="AE210" s="214"/>
      <c r="AF210" s="214"/>
      <c r="AG210" s="214" t="s">
        <v>191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21"/>
      <c r="B211" s="222"/>
      <c r="C211" s="246"/>
      <c r="D211" s="242"/>
      <c r="E211" s="242"/>
      <c r="F211" s="242"/>
      <c r="G211" s="242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24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148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ht="22.5" outlineLevel="1" x14ac:dyDescent="0.2">
      <c r="A212" s="233">
        <v>96</v>
      </c>
      <c r="B212" s="234" t="s">
        <v>755</v>
      </c>
      <c r="C212" s="245" t="s">
        <v>756</v>
      </c>
      <c r="D212" s="235" t="s">
        <v>237</v>
      </c>
      <c r="E212" s="236">
        <v>12</v>
      </c>
      <c r="F212" s="237"/>
      <c r="G212" s="238">
        <f>ROUND(E212*F212,2)</f>
        <v>0</v>
      </c>
      <c r="H212" s="237"/>
      <c r="I212" s="238">
        <f>ROUND(E212*H212,2)</f>
        <v>0</v>
      </c>
      <c r="J212" s="237"/>
      <c r="K212" s="238">
        <f>ROUND(E212*J212,2)</f>
        <v>0</v>
      </c>
      <c r="L212" s="238">
        <v>21</v>
      </c>
      <c r="M212" s="238">
        <f>G212*(1+L212/100)</f>
        <v>0</v>
      </c>
      <c r="N212" s="238">
        <v>4.1099999999999999E-3</v>
      </c>
      <c r="O212" s="238">
        <f>ROUND(E212*N212,2)</f>
        <v>0.05</v>
      </c>
      <c r="P212" s="238">
        <v>0</v>
      </c>
      <c r="Q212" s="238">
        <f>ROUND(E212*P212,2)</f>
        <v>0</v>
      </c>
      <c r="R212" s="238" t="s">
        <v>361</v>
      </c>
      <c r="S212" s="238" t="s">
        <v>160</v>
      </c>
      <c r="T212" s="239" t="s">
        <v>190</v>
      </c>
      <c r="U212" s="224">
        <v>0</v>
      </c>
      <c r="V212" s="224">
        <f>ROUND(E212*U212,2)</f>
        <v>0</v>
      </c>
      <c r="W212" s="224"/>
      <c r="X212" s="224" t="s">
        <v>356</v>
      </c>
      <c r="Y212" s="214"/>
      <c r="Z212" s="214"/>
      <c r="AA212" s="214"/>
      <c r="AB212" s="214"/>
      <c r="AC212" s="214"/>
      <c r="AD212" s="214"/>
      <c r="AE212" s="214"/>
      <c r="AF212" s="214"/>
      <c r="AG212" s="214" t="s">
        <v>357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21"/>
      <c r="B213" s="222"/>
      <c r="C213" s="246"/>
      <c r="D213" s="242"/>
      <c r="E213" s="242"/>
      <c r="F213" s="242"/>
      <c r="G213" s="242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24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148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33">
        <v>97</v>
      </c>
      <c r="B214" s="234" t="s">
        <v>757</v>
      </c>
      <c r="C214" s="245" t="s">
        <v>758</v>
      </c>
      <c r="D214" s="235" t="s">
        <v>237</v>
      </c>
      <c r="E214" s="236">
        <v>3</v>
      </c>
      <c r="F214" s="237"/>
      <c r="G214" s="238">
        <f>ROUND(E214*F214,2)</f>
        <v>0</v>
      </c>
      <c r="H214" s="237"/>
      <c r="I214" s="238">
        <f>ROUND(E214*H214,2)</f>
        <v>0</v>
      </c>
      <c r="J214" s="237"/>
      <c r="K214" s="238">
        <f>ROUND(E214*J214,2)</f>
        <v>0</v>
      </c>
      <c r="L214" s="238">
        <v>21</v>
      </c>
      <c r="M214" s="238">
        <f>G214*(1+L214/100)</f>
        <v>0</v>
      </c>
      <c r="N214" s="238">
        <v>4.0000000000000003E-5</v>
      </c>
      <c r="O214" s="238">
        <f>ROUND(E214*N214,2)</f>
        <v>0</v>
      </c>
      <c r="P214" s="238">
        <v>0</v>
      </c>
      <c r="Q214" s="238">
        <f>ROUND(E214*P214,2)</f>
        <v>0</v>
      </c>
      <c r="R214" s="238"/>
      <c r="S214" s="238" t="s">
        <v>160</v>
      </c>
      <c r="T214" s="239" t="s">
        <v>190</v>
      </c>
      <c r="U214" s="224">
        <v>0.27600000000000002</v>
      </c>
      <c r="V214" s="224">
        <f>ROUND(E214*U214,2)</f>
        <v>0.83</v>
      </c>
      <c r="W214" s="224"/>
      <c r="X214" s="224" t="s">
        <v>146</v>
      </c>
      <c r="Y214" s="214"/>
      <c r="Z214" s="214"/>
      <c r="AA214" s="214"/>
      <c r="AB214" s="214"/>
      <c r="AC214" s="214"/>
      <c r="AD214" s="214"/>
      <c r="AE214" s="214"/>
      <c r="AF214" s="214"/>
      <c r="AG214" s="214" t="s">
        <v>191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21"/>
      <c r="B215" s="222"/>
      <c r="C215" s="246"/>
      <c r="D215" s="242"/>
      <c r="E215" s="242"/>
      <c r="F215" s="242"/>
      <c r="G215" s="242"/>
      <c r="H215" s="224"/>
      <c r="I215" s="224"/>
      <c r="J215" s="224"/>
      <c r="K215" s="224"/>
      <c r="L215" s="224"/>
      <c r="M215" s="224"/>
      <c r="N215" s="224"/>
      <c r="O215" s="224"/>
      <c r="P215" s="224"/>
      <c r="Q215" s="224"/>
      <c r="R215" s="224"/>
      <c r="S215" s="224"/>
      <c r="T215" s="224"/>
      <c r="U215" s="224"/>
      <c r="V215" s="224"/>
      <c r="W215" s="224"/>
      <c r="X215" s="224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148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ht="22.5" outlineLevel="1" x14ac:dyDescent="0.2">
      <c r="A216" s="233">
        <v>98</v>
      </c>
      <c r="B216" s="234" t="s">
        <v>759</v>
      </c>
      <c r="C216" s="245" t="s">
        <v>760</v>
      </c>
      <c r="D216" s="235" t="s">
        <v>237</v>
      </c>
      <c r="E216" s="236">
        <v>3</v>
      </c>
      <c r="F216" s="237"/>
      <c r="G216" s="238">
        <f>ROUND(E216*F216,2)</f>
        <v>0</v>
      </c>
      <c r="H216" s="237"/>
      <c r="I216" s="238">
        <f>ROUND(E216*H216,2)</f>
        <v>0</v>
      </c>
      <c r="J216" s="237"/>
      <c r="K216" s="238">
        <f>ROUND(E216*J216,2)</f>
        <v>0</v>
      </c>
      <c r="L216" s="238">
        <v>21</v>
      </c>
      <c r="M216" s="238">
        <f>G216*(1+L216/100)</f>
        <v>0</v>
      </c>
      <c r="N216" s="238">
        <v>5.2399999999999999E-3</v>
      </c>
      <c r="O216" s="238">
        <f>ROUND(E216*N216,2)</f>
        <v>0.02</v>
      </c>
      <c r="P216" s="238">
        <v>0</v>
      </c>
      <c r="Q216" s="238">
        <f>ROUND(E216*P216,2)</f>
        <v>0</v>
      </c>
      <c r="R216" s="238" t="s">
        <v>361</v>
      </c>
      <c r="S216" s="238" t="s">
        <v>160</v>
      </c>
      <c r="T216" s="239" t="s">
        <v>190</v>
      </c>
      <c r="U216" s="224">
        <v>0</v>
      </c>
      <c r="V216" s="224">
        <f>ROUND(E216*U216,2)</f>
        <v>0</v>
      </c>
      <c r="W216" s="224"/>
      <c r="X216" s="224" t="s">
        <v>356</v>
      </c>
      <c r="Y216" s="214"/>
      <c r="Z216" s="214"/>
      <c r="AA216" s="214"/>
      <c r="AB216" s="214"/>
      <c r="AC216" s="214"/>
      <c r="AD216" s="214"/>
      <c r="AE216" s="214"/>
      <c r="AF216" s="214"/>
      <c r="AG216" s="214" t="s">
        <v>357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1"/>
      <c r="B217" s="222"/>
      <c r="C217" s="246"/>
      <c r="D217" s="242"/>
      <c r="E217" s="242"/>
      <c r="F217" s="242"/>
      <c r="G217" s="242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24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148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33">
        <v>99</v>
      </c>
      <c r="B218" s="234" t="s">
        <v>761</v>
      </c>
      <c r="C218" s="245" t="s">
        <v>762</v>
      </c>
      <c r="D218" s="235" t="s">
        <v>196</v>
      </c>
      <c r="E218" s="236">
        <v>6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21</v>
      </c>
      <c r="M218" s="238">
        <f>G218*(1+L218/100)</f>
        <v>0</v>
      </c>
      <c r="N218" s="238">
        <v>1.3999999999999999E-4</v>
      </c>
      <c r="O218" s="238">
        <f>ROUND(E218*N218,2)</f>
        <v>0</v>
      </c>
      <c r="P218" s="238">
        <v>0</v>
      </c>
      <c r="Q218" s="238">
        <f>ROUND(E218*P218,2)</f>
        <v>0</v>
      </c>
      <c r="R218" s="238"/>
      <c r="S218" s="238" t="s">
        <v>160</v>
      </c>
      <c r="T218" s="239" t="s">
        <v>190</v>
      </c>
      <c r="U218" s="224">
        <v>0.66200000000000003</v>
      </c>
      <c r="V218" s="224">
        <f>ROUND(E218*U218,2)</f>
        <v>3.97</v>
      </c>
      <c r="W218" s="224"/>
      <c r="X218" s="224" t="s">
        <v>146</v>
      </c>
      <c r="Y218" s="214"/>
      <c r="Z218" s="214"/>
      <c r="AA218" s="214"/>
      <c r="AB218" s="214"/>
      <c r="AC218" s="214"/>
      <c r="AD218" s="214"/>
      <c r="AE218" s="214"/>
      <c r="AF218" s="214"/>
      <c r="AG218" s="214" t="s">
        <v>191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21"/>
      <c r="B219" s="222"/>
      <c r="C219" s="246"/>
      <c r="D219" s="242"/>
      <c r="E219" s="242"/>
      <c r="F219" s="242"/>
      <c r="G219" s="242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24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148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3">
        <v>100</v>
      </c>
      <c r="B220" s="234" t="s">
        <v>763</v>
      </c>
      <c r="C220" s="245" t="s">
        <v>764</v>
      </c>
      <c r="D220" s="235" t="s">
        <v>196</v>
      </c>
      <c r="E220" s="236">
        <v>30</v>
      </c>
      <c r="F220" s="237"/>
      <c r="G220" s="238">
        <f>ROUND(E220*F220,2)</f>
        <v>0</v>
      </c>
      <c r="H220" s="237"/>
      <c r="I220" s="238">
        <f>ROUND(E220*H220,2)</f>
        <v>0</v>
      </c>
      <c r="J220" s="237"/>
      <c r="K220" s="238">
        <f>ROUND(E220*J220,2)</f>
        <v>0</v>
      </c>
      <c r="L220" s="238">
        <v>21</v>
      </c>
      <c r="M220" s="238">
        <f>G220*(1+L220/100)</f>
        <v>0</v>
      </c>
      <c r="N220" s="238">
        <v>1.1E-4</v>
      </c>
      <c r="O220" s="238">
        <f>ROUND(E220*N220,2)</f>
        <v>0</v>
      </c>
      <c r="P220" s="238">
        <v>0</v>
      </c>
      <c r="Q220" s="238">
        <f>ROUND(E220*P220,2)</f>
        <v>0</v>
      </c>
      <c r="R220" s="238"/>
      <c r="S220" s="238" t="s">
        <v>160</v>
      </c>
      <c r="T220" s="239" t="s">
        <v>190</v>
      </c>
      <c r="U220" s="224">
        <v>0.40100000000000002</v>
      </c>
      <c r="V220" s="224">
        <f>ROUND(E220*U220,2)</f>
        <v>12.03</v>
      </c>
      <c r="W220" s="224"/>
      <c r="X220" s="224" t="s">
        <v>146</v>
      </c>
      <c r="Y220" s="214"/>
      <c r="Z220" s="214"/>
      <c r="AA220" s="214"/>
      <c r="AB220" s="214"/>
      <c r="AC220" s="214"/>
      <c r="AD220" s="214"/>
      <c r="AE220" s="214"/>
      <c r="AF220" s="214"/>
      <c r="AG220" s="214" t="s">
        <v>191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21"/>
      <c r="B221" s="222"/>
      <c r="C221" s="246"/>
      <c r="D221" s="242"/>
      <c r="E221" s="242"/>
      <c r="F221" s="242"/>
      <c r="G221" s="242"/>
      <c r="H221" s="224"/>
      <c r="I221" s="224"/>
      <c r="J221" s="224"/>
      <c r="K221" s="224"/>
      <c r="L221" s="224"/>
      <c r="M221" s="224"/>
      <c r="N221" s="224"/>
      <c r="O221" s="224"/>
      <c r="P221" s="224"/>
      <c r="Q221" s="224"/>
      <c r="R221" s="224"/>
      <c r="S221" s="224"/>
      <c r="T221" s="224"/>
      <c r="U221" s="224"/>
      <c r="V221" s="224"/>
      <c r="W221" s="224"/>
      <c r="X221" s="224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148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ht="22.5" outlineLevel="1" x14ac:dyDescent="0.2">
      <c r="A222" s="233">
        <v>101</v>
      </c>
      <c r="B222" s="234" t="s">
        <v>765</v>
      </c>
      <c r="C222" s="245" t="s">
        <v>766</v>
      </c>
      <c r="D222" s="235" t="s">
        <v>196</v>
      </c>
      <c r="E222" s="236">
        <v>18</v>
      </c>
      <c r="F222" s="237"/>
      <c r="G222" s="238">
        <f>ROUND(E222*F222,2)</f>
        <v>0</v>
      </c>
      <c r="H222" s="237"/>
      <c r="I222" s="238">
        <f>ROUND(E222*H222,2)</f>
        <v>0</v>
      </c>
      <c r="J222" s="237"/>
      <c r="K222" s="238">
        <f>ROUND(E222*J222,2)</f>
        <v>0</v>
      </c>
      <c r="L222" s="238">
        <v>21</v>
      </c>
      <c r="M222" s="238">
        <f>G222*(1+L222/100)</f>
        <v>0</v>
      </c>
      <c r="N222" s="238">
        <v>6.0000000000000002E-5</v>
      </c>
      <c r="O222" s="238">
        <f>ROUND(E222*N222,2)</f>
        <v>0</v>
      </c>
      <c r="P222" s="238">
        <v>0</v>
      </c>
      <c r="Q222" s="238">
        <f>ROUND(E222*P222,2)</f>
        <v>0</v>
      </c>
      <c r="R222" s="238" t="s">
        <v>361</v>
      </c>
      <c r="S222" s="238" t="s">
        <v>160</v>
      </c>
      <c r="T222" s="239" t="s">
        <v>190</v>
      </c>
      <c r="U222" s="224">
        <v>0</v>
      </c>
      <c r="V222" s="224">
        <f>ROUND(E222*U222,2)</f>
        <v>0</v>
      </c>
      <c r="W222" s="224"/>
      <c r="X222" s="224" t="s">
        <v>356</v>
      </c>
      <c r="Y222" s="214"/>
      <c r="Z222" s="214"/>
      <c r="AA222" s="214"/>
      <c r="AB222" s="214"/>
      <c r="AC222" s="214"/>
      <c r="AD222" s="214"/>
      <c r="AE222" s="214"/>
      <c r="AF222" s="214"/>
      <c r="AG222" s="214" t="s">
        <v>357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21"/>
      <c r="B223" s="222"/>
      <c r="C223" s="246"/>
      <c r="D223" s="242"/>
      <c r="E223" s="242"/>
      <c r="F223" s="242"/>
      <c r="G223" s="242"/>
      <c r="H223" s="224"/>
      <c r="I223" s="224"/>
      <c r="J223" s="224"/>
      <c r="K223" s="224"/>
      <c r="L223" s="224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4"/>
      <c r="X223" s="224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148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ht="22.5" outlineLevel="1" x14ac:dyDescent="0.2">
      <c r="A224" s="233">
        <v>102</v>
      </c>
      <c r="B224" s="234" t="s">
        <v>767</v>
      </c>
      <c r="C224" s="245" t="s">
        <v>768</v>
      </c>
      <c r="D224" s="235" t="s">
        <v>196</v>
      </c>
      <c r="E224" s="236">
        <v>9</v>
      </c>
      <c r="F224" s="237"/>
      <c r="G224" s="238">
        <f>ROUND(E224*F224,2)</f>
        <v>0</v>
      </c>
      <c r="H224" s="237"/>
      <c r="I224" s="238">
        <f>ROUND(E224*H224,2)</f>
        <v>0</v>
      </c>
      <c r="J224" s="237"/>
      <c r="K224" s="238">
        <f>ROUND(E224*J224,2)</f>
        <v>0</v>
      </c>
      <c r="L224" s="238">
        <v>21</v>
      </c>
      <c r="M224" s="238">
        <f>G224*(1+L224/100)</f>
        <v>0</v>
      </c>
      <c r="N224" s="238">
        <v>8.9999999999999998E-4</v>
      </c>
      <c r="O224" s="238">
        <f>ROUND(E224*N224,2)</f>
        <v>0.01</v>
      </c>
      <c r="P224" s="238">
        <v>0</v>
      </c>
      <c r="Q224" s="238">
        <f>ROUND(E224*P224,2)</f>
        <v>0</v>
      </c>
      <c r="R224" s="238" t="s">
        <v>361</v>
      </c>
      <c r="S224" s="238" t="s">
        <v>160</v>
      </c>
      <c r="T224" s="239" t="s">
        <v>190</v>
      </c>
      <c r="U224" s="224">
        <v>0</v>
      </c>
      <c r="V224" s="224">
        <f>ROUND(E224*U224,2)</f>
        <v>0</v>
      </c>
      <c r="W224" s="224"/>
      <c r="X224" s="224" t="s">
        <v>356</v>
      </c>
      <c r="Y224" s="214"/>
      <c r="Z224" s="214"/>
      <c r="AA224" s="214"/>
      <c r="AB224" s="214"/>
      <c r="AC224" s="214"/>
      <c r="AD224" s="214"/>
      <c r="AE224" s="214"/>
      <c r="AF224" s="214"/>
      <c r="AG224" s="214" t="s">
        <v>357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21"/>
      <c r="B225" s="222"/>
      <c r="C225" s="246"/>
      <c r="D225" s="242"/>
      <c r="E225" s="242"/>
      <c r="F225" s="242"/>
      <c r="G225" s="242"/>
      <c r="H225" s="224"/>
      <c r="I225" s="224"/>
      <c r="J225" s="224"/>
      <c r="K225" s="224"/>
      <c r="L225" s="224"/>
      <c r="M225" s="224"/>
      <c r="N225" s="224"/>
      <c r="O225" s="224"/>
      <c r="P225" s="224"/>
      <c r="Q225" s="224"/>
      <c r="R225" s="224"/>
      <c r="S225" s="224"/>
      <c r="T225" s="224"/>
      <c r="U225" s="224"/>
      <c r="V225" s="224"/>
      <c r="W225" s="224"/>
      <c r="X225" s="224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148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33">
        <v>103</v>
      </c>
      <c r="B226" s="234" t="s">
        <v>769</v>
      </c>
      <c r="C226" s="245" t="s">
        <v>770</v>
      </c>
      <c r="D226" s="235" t="s">
        <v>196</v>
      </c>
      <c r="E226" s="236">
        <v>3</v>
      </c>
      <c r="F226" s="237"/>
      <c r="G226" s="238">
        <f>ROUND(E226*F226,2)</f>
        <v>0</v>
      </c>
      <c r="H226" s="237"/>
      <c r="I226" s="238">
        <f>ROUND(E226*H226,2)</f>
        <v>0</v>
      </c>
      <c r="J226" s="237"/>
      <c r="K226" s="238">
        <f>ROUND(E226*J226,2)</f>
        <v>0</v>
      </c>
      <c r="L226" s="238">
        <v>21</v>
      </c>
      <c r="M226" s="238">
        <f>G226*(1+L226/100)</f>
        <v>0</v>
      </c>
      <c r="N226" s="238">
        <v>4.0000000000000003E-5</v>
      </c>
      <c r="O226" s="238">
        <f>ROUND(E226*N226,2)</f>
        <v>0</v>
      </c>
      <c r="P226" s="238">
        <v>0</v>
      </c>
      <c r="Q226" s="238">
        <f>ROUND(E226*P226,2)</f>
        <v>0</v>
      </c>
      <c r="R226" s="238"/>
      <c r="S226" s="238" t="s">
        <v>144</v>
      </c>
      <c r="T226" s="239" t="s">
        <v>145</v>
      </c>
      <c r="U226" s="224">
        <v>0</v>
      </c>
      <c r="V226" s="224">
        <f>ROUND(E226*U226,2)</f>
        <v>0</v>
      </c>
      <c r="W226" s="224"/>
      <c r="X226" s="224" t="s">
        <v>356</v>
      </c>
      <c r="Y226" s="214"/>
      <c r="Z226" s="214"/>
      <c r="AA226" s="214"/>
      <c r="AB226" s="214"/>
      <c r="AC226" s="214"/>
      <c r="AD226" s="214"/>
      <c r="AE226" s="214"/>
      <c r="AF226" s="214"/>
      <c r="AG226" s="214" t="s">
        <v>357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21"/>
      <c r="B227" s="222"/>
      <c r="C227" s="246"/>
      <c r="D227" s="242"/>
      <c r="E227" s="242"/>
      <c r="F227" s="242"/>
      <c r="G227" s="242"/>
      <c r="H227" s="224"/>
      <c r="I227" s="224"/>
      <c r="J227" s="224"/>
      <c r="K227" s="224"/>
      <c r="L227" s="224"/>
      <c r="M227" s="224"/>
      <c r="N227" s="224"/>
      <c r="O227" s="224"/>
      <c r="P227" s="224"/>
      <c r="Q227" s="224"/>
      <c r="R227" s="224"/>
      <c r="S227" s="224"/>
      <c r="T227" s="224"/>
      <c r="U227" s="224"/>
      <c r="V227" s="224"/>
      <c r="W227" s="224"/>
      <c r="X227" s="224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148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33">
        <v>104</v>
      </c>
      <c r="B228" s="234" t="s">
        <v>771</v>
      </c>
      <c r="C228" s="245" t="s">
        <v>772</v>
      </c>
      <c r="D228" s="235" t="s">
        <v>196</v>
      </c>
      <c r="E228" s="236">
        <v>2</v>
      </c>
      <c r="F228" s="237"/>
      <c r="G228" s="238">
        <f>ROUND(E228*F228,2)</f>
        <v>0</v>
      </c>
      <c r="H228" s="237"/>
      <c r="I228" s="238">
        <f>ROUND(E228*H228,2)</f>
        <v>0</v>
      </c>
      <c r="J228" s="237"/>
      <c r="K228" s="238">
        <f>ROUND(E228*J228,2)</f>
        <v>0</v>
      </c>
      <c r="L228" s="238">
        <v>21</v>
      </c>
      <c r="M228" s="238">
        <f>G228*(1+L228/100)</f>
        <v>0</v>
      </c>
      <c r="N228" s="238">
        <v>1.6000000000000001E-4</v>
      </c>
      <c r="O228" s="238">
        <f>ROUND(E228*N228,2)</f>
        <v>0</v>
      </c>
      <c r="P228" s="238">
        <v>0</v>
      </c>
      <c r="Q228" s="238">
        <f>ROUND(E228*P228,2)</f>
        <v>0</v>
      </c>
      <c r="R228" s="238"/>
      <c r="S228" s="238" t="s">
        <v>160</v>
      </c>
      <c r="T228" s="239" t="s">
        <v>190</v>
      </c>
      <c r="U228" s="224">
        <v>0.439</v>
      </c>
      <c r="V228" s="224">
        <f>ROUND(E228*U228,2)</f>
        <v>0.88</v>
      </c>
      <c r="W228" s="224"/>
      <c r="X228" s="224" t="s">
        <v>146</v>
      </c>
      <c r="Y228" s="214"/>
      <c r="Z228" s="214"/>
      <c r="AA228" s="214"/>
      <c r="AB228" s="214"/>
      <c r="AC228" s="214"/>
      <c r="AD228" s="214"/>
      <c r="AE228" s="214"/>
      <c r="AF228" s="214"/>
      <c r="AG228" s="214" t="s">
        <v>191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21"/>
      <c r="B229" s="222"/>
      <c r="C229" s="246"/>
      <c r="D229" s="242"/>
      <c r="E229" s="242"/>
      <c r="F229" s="242"/>
      <c r="G229" s="242"/>
      <c r="H229" s="224"/>
      <c r="I229" s="224"/>
      <c r="J229" s="224"/>
      <c r="K229" s="224"/>
      <c r="L229" s="224"/>
      <c r="M229" s="224"/>
      <c r="N229" s="224"/>
      <c r="O229" s="224"/>
      <c r="P229" s="224"/>
      <c r="Q229" s="224"/>
      <c r="R229" s="224"/>
      <c r="S229" s="224"/>
      <c r="T229" s="224"/>
      <c r="U229" s="224"/>
      <c r="V229" s="224"/>
      <c r="W229" s="224"/>
      <c r="X229" s="224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148</v>
      </c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ht="22.5" outlineLevel="1" x14ac:dyDescent="0.2">
      <c r="A230" s="233">
        <v>105</v>
      </c>
      <c r="B230" s="234" t="s">
        <v>773</v>
      </c>
      <c r="C230" s="245" t="s">
        <v>774</v>
      </c>
      <c r="D230" s="235" t="s">
        <v>196</v>
      </c>
      <c r="E230" s="236">
        <v>2</v>
      </c>
      <c r="F230" s="237"/>
      <c r="G230" s="238">
        <f>ROUND(E230*F230,2)</f>
        <v>0</v>
      </c>
      <c r="H230" s="237"/>
      <c r="I230" s="238">
        <f>ROUND(E230*H230,2)</f>
        <v>0</v>
      </c>
      <c r="J230" s="237"/>
      <c r="K230" s="238">
        <f>ROUND(E230*J230,2)</f>
        <v>0</v>
      </c>
      <c r="L230" s="238">
        <v>21</v>
      </c>
      <c r="M230" s="238">
        <f>G230*(1+L230/100)</f>
        <v>0</v>
      </c>
      <c r="N230" s="238">
        <v>2.5999999999999998E-4</v>
      </c>
      <c r="O230" s="238">
        <f>ROUND(E230*N230,2)</f>
        <v>0</v>
      </c>
      <c r="P230" s="238">
        <v>0</v>
      </c>
      <c r="Q230" s="238">
        <f>ROUND(E230*P230,2)</f>
        <v>0</v>
      </c>
      <c r="R230" s="238" t="s">
        <v>361</v>
      </c>
      <c r="S230" s="238" t="s">
        <v>160</v>
      </c>
      <c r="T230" s="239" t="s">
        <v>190</v>
      </c>
      <c r="U230" s="224">
        <v>0</v>
      </c>
      <c r="V230" s="224">
        <f>ROUND(E230*U230,2)</f>
        <v>0</v>
      </c>
      <c r="W230" s="224"/>
      <c r="X230" s="224" t="s">
        <v>356</v>
      </c>
      <c r="Y230" s="214"/>
      <c r="Z230" s="214"/>
      <c r="AA230" s="214"/>
      <c r="AB230" s="214"/>
      <c r="AC230" s="214"/>
      <c r="AD230" s="214"/>
      <c r="AE230" s="214"/>
      <c r="AF230" s="214"/>
      <c r="AG230" s="214" t="s">
        <v>357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21"/>
      <c r="B231" s="222"/>
      <c r="C231" s="246"/>
      <c r="D231" s="242"/>
      <c r="E231" s="242"/>
      <c r="F231" s="242"/>
      <c r="G231" s="242"/>
      <c r="H231" s="224"/>
      <c r="I231" s="224"/>
      <c r="J231" s="224"/>
      <c r="K231" s="224"/>
      <c r="L231" s="224"/>
      <c r="M231" s="224"/>
      <c r="N231" s="224"/>
      <c r="O231" s="224"/>
      <c r="P231" s="224"/>
      <c r="Q231" s="224"/>
      <c r="R231" s="224"/>
      <c r="S231" s="224"/>
      <c r="T231" s="224"/>
      <c r="U231" s="224"/>
      <c r="V231" s="224"/>
      <c r="W231" s="224"/>
      <c r="X231" s="224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148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33">
        <v>106</v>
      </c>
      <c r="B232" s="234" t="s">
        <v>775</v>
      </c>
      <c r="C232" s="245" t="s">
        <v>776</v>
      </c>
      <c r="D232" s="235" t="s">
        <v>196</v>
      </c>
      <c r="E232" s="236">
        <v>2</v>
      </c>
      <c r="F232" s="237"/>
      <c r="G232" s="238">
        <f>ROUND(E232*F232,2)</f>
        <v>0</v>
      </c>
      <c r="H232" s="237"/>
      <c r="I232" s="238">
        <f>ROUND(E232*H232,2)</f>
        <v>0</v>
      </c>
      <c r="J232" s="237"/>
      <c r="K232" s="238">
        <f>ROUND(E232*J232,2)</f>
        <v>0</v>
      </c>
      <c r="L232" s="238">
        <v>21</v>
      </c>
      <c r="M232" s="238">
        <f>G232*(1+L232/100)</f>
        <v>0</v>
      </c>
      <c r="N232" s="238">
        <v>2.0000000000000001E-4</v>
      </c>
      <c r="O232" s="238">
        <f>ROUND(E232*N232,2)</f>
        <v>0</v>
      </c>
      <c r="P232" s="238">
        <v>0</v>
      </c>
      <c r="Q232" s="238">
        <f>ROUND(E232*P232,2)</f>
        <v>0</v>
      </c>
      <c r="R232" s="238"/>
      <c r="S232" s="238" t="s">
        <v>160</v>
      </c>
      <c r="T232" s="239" t="s">
        <v>190</v>
      </c>
      <c r="U232" s="224">
        <v>0.48199999999999998</v>
      </c>
      <c r="V232" s="224">
        <f>ROUND(E232*U232,2)</f>
        <v>0.96</v>
      </c>
      <c r="W232" s="224"/>
      <c r="X232" s="224" t="s">
        <v>146</v>
      </c>
      <c r="Y232" s="214"/>
      <c r="Z232" s="214"/>
      <c r="AA232" s="214"/>
      <c r="AB232" s="214"/>
      <c r="AC232" s="214"/>
      <c r="AD232" s="214"/>
      <c r="AE232" s="214"/>
      <c r="AF232" s="214"/>
      <c r="AG232" s="214" t="s">
        <v>191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21"/>
      <c r="B233" s="222"/>
      <c r="C233" s="246"/>
      <c r="D233" s="242"/>
      <c r="E233" s="242"/>
      <c r="F233" s="242"/>
      <c r="G233" s="242"/>
      <c r="H233" s="224"/>
      <c r="I233" s="224"/>
      <c r="J233" s="224"/>
      <c r="K233" s="224"/>
      <c r="L233" s="224"/>
      <c r="M233" s="224"/>
      <c r="N233" s="224"/>
      <c r="O233" s="224"/>
      <c r="P233" s="224"/>
      <c r="Q233" s="224"/>
      <c r="R233" s="224"/>
      <c r="S233" s="224"/>
      <c r="T233" s="224"/>
      <c r="U233" s="224"/>
      <c r="V233" s="224"/>
      <c r="W233" s="224"/>
      <c r="X233" s="224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148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ht="22.5" outlineLevel="1" x14ac:dyDescent="0.2">
      <c r="A234" s="233">
        <v>107</v>
      </c>
      <c r="B234" s="234" t="s">
        <v>777</v>
      </c>
      <c r="C234" s="245" t="s">
        <v>778</v>
      </c>
      <c r="D234" s="235" t="s">
        <v>196</v>
      </c>
      <c r="E234" s="236">
        <v>2</v>
      </c>
      <c r="F234" s="237"/>
      <c r="G234" s="238">
        <f>ROUND(E234*F234,2)</f>
        <v>0</v>
      </c>
      <c r="H234" s="237"/>
      <c r="I234" s="238">
        <f>ROUND(E234*H234,2)</f>
        <v>0</v>
      </c>
      <c r="J234" s="237"/>
      <c r="K234" s="238">
        <f>ROUND(E234*J234,2)</f>
        <v>0</v>
      </c>
      <c r="L234" s="238">
        <v>21</v>
      </c>
      <c r="M234" s="238">
        <f>G234*(1+L234/100)</f>
        <v>0</v>
      </c>
      <c r="N234" s="238">
        <v>4.8999999999999998E-4</v>
      </c>
      <c r="O234" s="238">
        <f>ROUND(E234*N234,2)</f>
        <v>0</v>
      </c>
      <c r="P234" s="238">
        <v>0</v>
      </c>
      <c r="Q234" s="238">
        <f>ROUND(E234*P234,2)</f>
        <v>0</v>
      </c>
      <c r="R234" s="238" t="s">
        <v>361</v>
      </c>
      <c r="S234" s="238" t="s">
        <v>160</v>
      </c>
      <c r="T234" s="239" t="s">
        <v>190</v>
      </c>
      <c r="U234" s="224">
        <v>0</v>
      </c>
      <c r="V234" s="224">
        <f>ROUND(E234*U234,2)</f>
        <v>0</v>
      </c>
      <c r="W234" s="224"/>
      <c r="X234" s="224" t="s">
        <v>356</v>
      </c>
      <c r="Y234" s="214"/>
      <c r="Z234" s="214"/>
      <c r="AA234" s="214"/>
      <c r="AB234" s="214"/>
      <c r="AC234" s="214"/>
      <c r="AD234" s="214"/>
      <c r="AE234" s="214"/>
      <c r="AF234" s="214"/>
      <c r="AG234" s="214" t="s">
        <v>357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21"/>
      <c r="B235" s="222"/>
      <c r="C235" s="246"/>
      <c r="D235" s="242"/>
      <c r="E235" s="242"/>
      <c r="F235" s="242"/>
      <c r="G235" s="242"/>
      <c r="H235" s="224"/>
      <c r="I235" s="224"/>
      <c r="J235" s="224"/>
      <c r="K235" s="224"/>
      <c r="L235" s="224"/>
      <c r="M235" s="224"/>
      <c r="N235" s="224"/>
      <c r="O235" s="224"/>
      <c r="P235" s="224"/>
      <c r="Q235" s="224"/>
      <c r="R235" s="224"/>
      <c r="S235" s="224"/>
      <c r="T235" s="224"/>
      <c r="U235" s="224"/>
      <c r="V235" s="224"/>
      <c r="W235" s="224"/>
      <c r="X235" s="224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148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33">
        <v>108</v>
      </c>
      <c r="B236" s="234" t="s">
        <v>779</v>
      </c>
      <c r="C236" s="245" t="s">
        <v>780</v>
      </c>
      <c r="D236" s="235" t="s">
        <v>196</v>
      </c>
      <c r="E236" s="236">
        <v>2</v>
      </c>
      <c r="F236" s="237"/>
      <c r="G236" s="238">
        <f>ROUND(E236*F236,2)</f>
        <v>0</v>
      </c>
      <c r="H236" s="237"/>
      <c r="I236" s="238">
        <f>ROUND(E236*H236,2)</f>
        <v>0</v>
      </c>
      <c r="J236" s="237"/>
      <c r="K236" s="238">
        <f>ROUND(E236*J236,2)</f>
        <v>0</v>
      </c>
      <c r="L236" s="238">
        <v>21</v>
      </c>
      <c r="M236" s="238">
        <f>G236*(1+L236/100)</f>
        <v>0</v>
      </c>
      <c r="N236" s="238">
        <v>2.4000000000000001E-4</v>
      </c>
      <c r="O236" s="238">
        <f>ROUND(E236*N236,2)</f>
        <v>0</v>
      </c>
      <c r="P236" s="238">
        <v>0</v>
      </c>
      <c r="Q236" s="238">
        <f>ROUND(E236*P236,2)</f>
        <v>0</v>
      </c>
      <c r="R236" s="238"/>
      <c r="S236" s="238" t="s">
        <v>160</v>
      </c>
      <c r="T236" s="239" t="s">
        <v>190</v>
      </c>
      <c r="U236" s="224">
        <v>0.53800000000000003</v>
      </c>
      <c r="V236" s="224">
        <f>ROUND(E236*U236,2)</f>
        <v>1.08</v>
      </c>
      <c r="W236" s="224"/>
      <c r="X236" s="224" t="s">
        <v>146</v>
      </c>
      <c r="Y236" s="214"/>
      <c r="Z236" s="214"/>
      <c r="AA236" s="214"/>
      <c r="AB236" s="214"/>
      <c r="AC236" s="214"/>
      <c r="AD236" s="214"/>
      <c r="AE236" s="214"/>
      <c r="AF236" s="214"/>
      <c r="AG236" s="214" t="s">
        <v>191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21"/>
      <c r="B237" s="222"/>
      <c r="C237" s="246"/>
      <c r="D237" s="242"/>
      <c r="E237" s="242"/>
      <c r="F237" s="242"/>
      <c r="G237" s="242"/>
      <c r="H237" s="224"/>
      <c r="I237" s="224"/>
      <c r="J237" s="224"/>
      <c r="K237" s="224"/>
      <c r="L237" s="224"/>
      <c r="M237" s="224"/>
      <c r="N237" s="224"/>
      <c r="O237" s="224"/>
      <c r="P237" s="224"/>
      <c r="Q237" s="224"/>
      <c r="R237" s="224"/>
      <c r="S237" s="224"/>
      <c r="T237" s="224"/>
      <c r="U237" s="224"/>
      <c r="V237" s="224"/>
      <c r="W237" s="224"/>
      <c r="X237" s="224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148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ht="22.5" outlineLevel="1" x14ac:dyDescent="0.2">
      <c r="A238" s="233">
        <v>109</v>
      </c>
      <c r="B238" s="234" t="s">
        <v>781</v>
      </c>
      <c r="C238" s="245" t="s">
        <v>782</v>
      </c>
      <c r="D238" s="235" t="s">
        <v>196</v>
      </c>
      <c r="E238" s="236">
        <v>2</v>
      </c>
      <c r="F238" s="237"/>
      <c r="G238" s="238">
        <f>ROUND(E238*F238,2)</f>
        <v>0</v>
      </c>
      <c r="H238" s="237"/>
      <c r="I238" s="238">
        <f>ROUND(E238*H238,2)</f>
        <v>0</v>
      </c>
      <c r="J238" s="237"/>
      <c r="K238" s="238">
        <f>ROUND(E238*J238,2)</f>
        <v>0</v>
      </c>
      <c r="L238" s="238">
        <v>21</v>
      </c>
      <c r="M238" s="238">
        <f>G238*(1+L238/100)</f>
        <v>0</v>
      </c>
      <c r="N238" s="238">
        <v>7.7999999999999999E-4</v>
      </c>
      <c r="O238" s="238">
        <f>ROUND(E238*N238,2)</f>
        <v>0</v>
      </c>
      <c r="P238" s="238">
        <v>0</v>
      </c>
      <c r="Q238" s="238">
        <f>ROUND(E238*P238,2)</f>
        <v>0</v>
      </c>
      <c r="R238" s="238" t="s">
        <v>361</v>
      </c>
      <c r="S238" s="238" t="s">
        <v>160</v>
      </c>
      <c r="T238" s="239" t="s">
        <v>190</v>
      </c>
      <c r="U238" s="224">
        <v>0</v>
      </c>
      <c r="V238" s="224">
        <f>ROUND(E238*U238,2)</f>
        <v>0</v>
      </c>
      <c r="W238" s="224"/>
      <c r="X238" s="224" t="s">
        <v>356</v>
      </c>
      <c r="Y238" s="214"/>
      <c r="Z238" s="214"/>
      <c r="AA238" s="214"/>
      <c r="AB238" s="214"/>
      <c r="AC238" s="214"/>
      <c r="AD238" s="214"/>
      <c r="AE238" s="214"/>
      <c r="AF238" s="214"/>
      <c r="AG238" s="214" t="s">
        <v>357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21"/>
      <c r="B239" s="222"/>
      <c r="C239" s="246"/>
      <c r="D239" s="242"/>
      <c r="E239" s="242"/>
      <c r="F239" s="242"/>
      <c r="G239" s="242"/>
      <c r="H239" s="224"/>
      <c r="I239" s="224"/>
      <c r="J239" s="224"/>
      <c r="K239" s="224"/>
      <c r="L239" s="224"/>
      <c r="M239" s="224"/>
      <c r="N239" s="224"/>
      <c r="O239" s="224"/>
      <c r="P239" s="224"/>
      <c r="Q239" s="224"/>
      <c r="R239" s="224"/>
      <c r="S239" s="224"/>
      <c r="T239" s="224"/>
      <c r="U239" s="224"/>
      <c r="V239" s="224"/>
      <c r="W239" s="224"/>
      <c r="X239" s="224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148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33">
        <v>110</v>
      </c>
      <c r="B240" s="234" t="s">
        <v>783</v>
      </c>
      <c r="C240" s="245" t="s">
        <v>784</v>
      </c>
      <c r="D240" s="235" t="s">
        <v>196</v>
      </c>
      <c r="E240" s="236">
        <v>2</v>
      </c>
      <c r="F240" s="237"/>
      <c r="G240" s="238">
        <f>ROUND(E240*F240,2)</f>
        <v>0</v>
      </c>
      <c r="H240" s="237"/>
      <c r="I240" s="238">
        <f>ROUND(E240*H240,2)</f>
        <v>0</v>
      </c>
      <c r="J240" s="237"/>
      <c r="K240" s="238">
        <f>ROUND(E240*J240,2)</f>
        <v>0</v>
      </c>
      <c r="L240" s="238">
        <v>21</v>
      </c>
      <c r="M240" s="238">
        <f>G240*(1+L240/100)</f>
        <v>0</v>
      </c>
      <c r="N240" s="238">
        <v>1.6000000000000001E-4</v>
      </c>
      <c r="O240" s="238">
        <f>ROUND(E240*N240,2)</f>
        <v>0</v>
      </c>
      <c r="P240" s="238">
        <v>0</v>
      </c>
      <c r="Q240" s="238">
        <f>ROUND(E240*P240,2)</f>
        <v>0</v>
      </c>
      <c r="R240" s="238"/>
      <c r="S240" s="238" t="s">
        <v>160</v>
      </c>
      <c r="T240" s="239" t="s">
        <v>190</v>
      </c>
      <c r="U240" s="224">
        <v>0.77</v>
      </c>
      <c r="V240" s="224">
        <f>ROUND(E240*U240,2)</f>
        <v>1.54</v>
      </c>
      <c r="W240" s="224"/>
      <c r="X240" s="224" t="s">
        <v>146</v>
      </c>
      <c r="Y240" s="214"/>
      <c r="Z240" s="214"/>
      <c r="AA240" s="214"/>
      <c r="AB240" s="214"/>
      <c r="AC240" s="214"/>
      <c r="AD240" s="214"/>
      <c r="AE240" s="214"/>
      <c r="AF240" s="214"/>
      <c r="AG240" s="214" t="s">
        <v>191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21"/>
      <c r="B241" s="222"/>
      <c r="C241" s="246"/>
      <c r="D241" s="242"/>
      <c r="E241" s="242"/>
      <c r="F241" s="242"/>
      <c r="G241" s="242"/>
      <c r="H241" s="224"/>
      <c r="I241" s="224"/>
      <c r="J241" s="224"/>
      <c r="K241" s="224"/>
      <c r="L241" s="224"/>
      <c r="M241" s="224"/>
      <c r="N241" s="224"/>
      <c r="O241" s="224"/>
      <c r="P241" s="224"/>
      <c r="Q241" s="224"/>
      <c r="R241" s="224"/>
      <c r="S241" s="224"/>
      <c r="T241" s="224"/>
      <c r="U241" s="224"/>
      <c r="V241" s="224"/>
      <c r="W241" s="224"/>
      <c r="X241" s="224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148</v>
      </c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ht="22.5" outlineLevel="1" x14ac:dyDescent="0.2">
      <c r="A242" s="233">
        <v>111</v>
      </c>
      <c r="B242" s="234" t="s">
        <v>785</v>
      </c>
      <c r="C242" s="245" t="s">
        <v>786</v>
      </c>
      <c r="D242" s="235" t="s">
        <v>196</v>
      </c>
      <c r="E242" s="236">
        <v>2</v>
      </c>
      <c r="F242" s="237"/>
      <c r="G242" s="238">
        <f>ROUND(E242*F242,2)</f>
        <v>0</v>
      </c>
      <c r="H242" s="237"/>
      <c r="I242" s="238">
        <f>ROUND(E242*H242,2)</f>
        <v>0</v>
      </c>
      <c r="J242" s="237"/>
      <c r="K242" s="238">
        <f>ROUND(E242*J242,2)</f>
        <v>0</v>
      </c>
      <c r="L242" s="238">
        <v>21</v>
      </c>
      <c r="M242" s="238">
        <f>G242*(1+L242/100)</f>
        <v>0</v>
      </c>
      <c r="N242" s="238">
        <v>2.0999999999999999E-3</v>
      </c>
      <c r="O242" s="238">
        <f>ROUND(E242*N242,2)</f>
        <v>0</v>
      </c>
      <c r="P242" s="238">
        <v>0</v>
      </c>
      <c r="Q242" s="238">
        <f>ROUND(E242*P242,2)</f>
        <v>0</v>
      </c>
      <c r="R242" s="238" t="s">
        <v>361</v>
      </c>
      <c r="S242" s="238" t="s">
        <v>160</v>
      </c>
      <c r="T242" s="239" t="s">
        <v>190</v>
      </c>
      <c r="U242" s="224">
        <v>0</v>
      </c>
      <c r="V242" s="224">
        <f>ROUND(E242*U242,2)</f>
        <v>0</v>
      </c>
      <c r="W242" s="224"/>
      <c r="X242" s="224" t="s">
        <v>356</v>
      </c>
      <c r="Y242" s="214"/>
      <c r="Z242" s="214"/>
      <c r="AA242" s="214"/>
      <c r="AB242" s="214"/>
      <c r="AC242" s="214"/>
      <c r="AD242" s="214"/>
      <c r="AE242" s="214"/>
      <c r="AF242" s="214"/>
      <c r="AG242" s="214" t="s">
        <v>357</v>
      </c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21"/>
      <c r="B243" s="222"/>
      <c r="C243" s="246"/>
      <c r="D243" s="242"/>
      <c r="E243" s="242"/>
      <c r="F243" s="242"/>
      <c r="G243" s="242"/>
      <c r="H243" s="224"/>
      <c r="I243" s="224"/>
      <c r="J243" s="224"/>
      <c r="K243" s="224"/>
      <c r="L243" s="224"/>
      <c r="M243" s="224"/>
      <c r="N243" s="224"/>
      <c r="O243" s="224"/>
      <c r="P243" s="224"/>
      <c r="Q243" s="224"/>
      <c r="R243" s="224"/>
      <c r="S243" s="224"/>
      <c r="T243" s="224"/>
      <c r="U243" s="224"/>
      <c r="V243" s="224"/>
      <c r="W243" s="224"/>
      <c r="X243" s="224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148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33">
        <v>112</v>
      </c>
      <c r="B244" s="234" t="s">
        <v>787</v>
      </c>
      <c r="C244" s="245" t="s">
        <v>788</v>
      </c>
      <c r="D244" s="235" t="s">
        <v>196</v>
      </c>
      <c r="E244" s="236">
        <v>2</v>
      </c>
      <c r="F244" s="237"/>
      <c r="G244" s="238">
        <f>ROUND(E244*F244,2)</f>
        <v>0</v>
      </c>
      <c r="H244" s="237"/>
      <c r="I244" s="238">
        <f>ROUND(E244*H244,2)</f>
        <v>0</v>
      </c>
      <c r="J244" s="237"/>
      <c r="K244" s="238">
        <f>ROUND(E244*J244,2)</f>
        <v>0</v>
      </c>
      <c r="L244" s="238">
        <v>21</v>
      </c>
      <c r="M244" s="238">
        <f>G244*(1+L244/100)</f>
        <v>0</v>
      </c>
      <c r="N244" s="238">
        <v>2.0000000000000001E-4</v>
      </c>
      <c r="O244" s="238">
        <f>ROUND(E244*N244,2)</f>
        <v>0</v>
      </c>
      <c r="P244" s="238">
        <v>0</v>
      </c>
      <c r="Q244" s="238">
        <f>ROUND(E244*P244,2)</f>
        <v>0</v>
      </c>
      <c r="R244" s="238"/>
      <c r="S244" s="238" t="s">
        <v>160</v>
      </c>
      <c r="T244" s="239" t="s">
        <v>190</v>
      </c>
      <c r="U244" s="224">
        <v>0.82699999999999996</v>
      </c>
      <c r="V244" s="224">
        <f>ROUND(E244*U244,2)</f>
        <v>1.65</v>
      </c>
      <c r="W244" s="224"/>
      <c r="X244" s="224" t="s">
        <v>146</v>
      </c>
      <c r="Y244" s="214"/>
      <c r="Z244" s="214"/>
      <c r="AA244" s="214"/>
      <c r="AB244" s="214"/>
      <c r="AC244" s="214"/>
      <c r="AD244" s="214"/>
      <c r="AE244" s="214"/>
      <c r="AF244" s="214"/>
      <c r="AG244" s="214" t="s">
        <v>191</v>
      </c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21"/>
      <c r="B245" s="222"/>
      <c r="C245" s="246"/>
      <c r="D245" s="242"/>
      <c r="E245" s="242"/>
      <c r="F245" s="242"/>
      <c r="G245" s="242"/>
      <c r="H245" s="224"/>
      <c r="I245" s="224"/>
      <c r="J245" s="224"/>
      <c r="K245" s="224"/>
      <c r="L245" s="224"/>
      <c r="M245" s="224"/>
      <c r="N245" s="224"/>
      <c r="O245" s="224"/>
      <c r="P245" s="224"/>
      <c r="Q245" s="224"/>
      <c r="R245" s="224"/>
      <c r="S245" s="224"/>
      <c r="T245" s="224"/>
      <c r="U245" s="224"/>
      <c r="V245" s="224"/>
      <c r="W245" s="224"/>
      <c r="X245" s="224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148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ht="22.5" outlineLevel="1" x14ac:dyDescent="0.2">
      <c r="A246" s="233">
        <v>113</v>
      </c>
      <c r="B246" s="234" t="s">
        <v>789</v>
      </c>
      <c r="C246" s="245" t="s">
        <v>790</v>
      </c>
      <c r="D246" s="235" t="s">
        <v>196</v>
      </c>
      <c r="E246" s="236">
        <v>2</v>
      </c>
      <c r="F246" s="237"/>
      <c r="G246" s="238">
        <f>ROUND(E246*F246,2)</f>
        <v>0</v>
      </c>
      <c r="H246" s="237"/>
      <c r="I246" s="238">
        <f>ROUND(E246*H246,2)</f>
        <v>0</v>
      </c>
      <c r="J246" s="237"/>
      <c r="K246" s="238">
        <f>ROUND(E246*J246,2)</f>
        <v>0</v>
      </c>
      <c r="L246" s="238">
        <v>21</v>
      </c>
      <c r="M246" s="238">
        <f>G246*(1+L246/100)</f>
        <v>0</v>
      </c>
      <c r="N246" s="238">
        <v>2.7000000000000001E-3</v>
      </c>
      <c r="O246" s="238">
        <f>ROUND(E246*N246,2)</f>
        <v>0.01</v>
      </c>
      <c r="P246" s="238">
        <v>0</v>
      </c>
      <c r="Q246" s="238">
        <f>ROUND(E246*P246,2)</f>
        <v>0</v>
      </c>
      <c r="R246" s="238" t="s">
        <v>361</v>
      </c>
      <c r="S246" s="238" t="s">
        <v>160</v>
      </c>
      <c r="T246" s="239" t="s">
        <v>190</v>
      </c>
      <c r="U246" s="224">
        <v>0</v>
      </c>
      <c r="V246" s="224">
        <f>ROUND(E246*U246,2)</f>
        <v>0</v>
      </c>
      <c r="W246" s="224"/>
      <c r="X246" s="224" t="s">
        <v>356</v>
      </c>
      <c r="Y246" s="214"/>
      <c r="Z246" s="214"/>
      <c r="AA246" s="214"/>
      <c r="AB246" s="214"/>
      <c r="AC246" s="214"/>
      <c r="AD246" s="214"/>
      <c r="AE246" s="214"/>
      <c r="AF246" s="214"/>
      <c r="AG246" s="214" t="s">
        <v>357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21"/>
      <c r="B247" s="222"/>
      <c r="C247" s="246"/>
      <c r="D247" s="242"/>
      <c r="E247" s="242"/>
      <c r="F247" s="242"/>
      <c r="G247" s="242"/>
      <c r="H247" s="224"/>
      <c r="I247" s="224"/>
      <c r="J247" s="224"/>
      <c r="K247" s="224"/>
      <c r="L247" s="224"/>
      <c r="M247" s="224"/>
      <c r="N247" s="224"/>
      <c r="O247" s="224"/>
      <c r="P247" s="224"/>
      <c r="Q247" s="224"/>
      <c r="R247" s="224"/>
      <c r="S247" s="224"/>
      <c r="T247" s="224"/>
      <c r="U247" s="224"/>
      <c r="V247" s="224"/>
      <c r="W247" s="224"/>
      <c r="X247" s="224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148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33">
        <v>114</v>
      </c>
      <c r="B248" s="234" t="s">
        <v>791</v>
      </c>
      <c r="C248" s="245" t="s">
        <v>792</v>
      </c>
      <c r="D248" s="235" t="s">
        <v>196</v>
      </c>
      <c r="E248" s="236">
        <v>2</v>
      </c>
      <c r="F248" s="237"/>
      <c r="G248" s="238">
        <f>ROUND(E248*F248,2)</f>
        <v>0</v>
      </c>
      <c r="H248" s="237"/>
      <c r="I248" s="238">
        <f>ROUND(E248*H248,2)</f>
        <v>0</v>
      </c>
      <c r="J248" s="237"/>
      <c r="K248" s="238">
        <f>ROUND(E248*J248,2)</f>
        <v>0</v>
      </c>
      <c r="L248" s="238">
        <v>21</v>
      </c>
      <c r="M248" s="238">
        <f>G248*(1+L248/100)</f>
        <v>0</v>
      </c>
      <c r="N248" s="238">
        <v>2.4000000000000001E-4</v>
      </c>
      <c r="O248" s="238">
        <f>ROUND(E248*N248,2)</f>
        <v>0</v>
      </c>
      <c r="P248" s="238">
        <v>0</v>
      </c>
      <c r="Q248" s="238">
        <f>ROUND(E248*P248,2)</f>
        <v>0</v>
      </c>
      <c r="R248" s="238"/>
      <c r="S248" s="238" t="s">
        <v>160</v>
      </c>
      <c r="T248" s="239" t="s">
        <v>190</v>
      </c>
      <c r="U248" s="224">
        <v>1.1180000000000001</v>
      </c>
      <c r="V248" s="224">
        <f>ROUND(E248*U248,2)</f>
        <v>2.2400000000000002</v>
      </c>
      <c r="W248" s="224"/>
      <c r="X248" s="224" t="s">
        <v>146</v>
      </c>
      <c r="Y248" s="214"/>
      <c r="Z248" s="214"/>
      <c r="AA248" s="214"/>
      <c r="AB248" s="214"/>
      <c r="AC248" s="214"/>
      <c r="AD248" s="214"/>
      <c r="AE248" s="214"/>
      <c r="AF248" s="214"/>
      <c r="AG248" s="214" t="s">
        <v>191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21"/>
      <c r="B249" s="222"/>
      <c r="C249" s="246"/>
      <c r="D249" s="242"/>
      <c r="E249" s="242"/>
      <c r="F249" s="242"/>
      <c r="G249" s="242"/>
      <c r="H249" s="224"/>
      <c r="I249" s="224"/>
      <c r="J249" s="224"/>
      <c r="K249" s="224"/>
      <c r="L249" s="224"/>
      <c r="M249" s="224"/>
      <c r="N249" s="224"/>
      <c r="O249" s="224"/>
      <c r="P249" s="224"/>
      <c r="Q249" s="224"/>
      <c r="R249" s="224"/>
      <c r="S249" s="224"/>
      <c r="T249" s="224"/>
      <c r="U249" s="224"/>
      <c r="V249" s="224"/>
      <c r="W249" s="224"/>
      <c r="X249" s="224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148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ht="22.5" outlineLevel="1" x14ac:dyDescent="0.2">
      <c r="A250" s="233">
        <v>115</v>
      </c>
      <c r="B250" s="234" t="s">
        <v>793</v>
      </c>
      <c r="C250" s="245" t="s">
        <v>794</v>
      </c>
      <c r="D250" s="235" t="s">
        <v>196</v>
      </c>
      <c r="E250" s="236">
        <v>2</v>
      </c>
      <c r="F250" s="237"/>
      <c r="G250" s="238">
        <f>ROUND(E250*F250,2)</f>
        <v>0</v>
      </c>
      <c r="H250" s="237"/>
      <c r="I250" s="238">
        <f>ROUND(E250*H250,2)</f>
        <v>0</v>
      </c>
      <c r="J250" s="237"/>
      <c r="K250" s="238">
        <f>ROUND(E250*J250,2)</f>
        <v>0</v>
      </c>
      <c r="L250" s="238">
        <v>21</v>
      </c>
      <c r="M250" s="238">
        <f>G250*(1+L250/100)</f>
        <v>0</v>
      </c>
      <c r="N250" s="238">
        <v>4.4999999999999997E-3</v>
      </c>
      <c r="O250" s="238">
        <f>ROUND(E250*N250,2)</f>
        <v>0.01</v>
      </c>
      <c r="P250" s="238">
        <v>0</v>
      </c>
      <c r="Q250" s="238">
        <f>ROUND(E250*P250,2)</f>
        <v>0</v>
      </c>
      <c r="R250" s="238" t="s">
        <v>361</v>
      </c>
      <c r="S250" s="238" t="s">
        <v>160</v>
      </c>
      <c r="T250" s="239" t="s">
        <v>190</v>
      </c>
      <c r="U250" s="224">
        <v>0</v>
      </c>
      <c r="V250" s="224">
        <f>ROUND(E250*U250,2)</f>
        <v>0</v>
      </c>
      <c r="W250" s="224"/>
      <c r="X250" s="224" t="s">
        <v>356</v>
      </c>
      <c r="Y250" s="214"/>
      <c r="Z250" s="214"/>
      <c r="AA250" s="214"/>
      <c r="AB250" s="214"/>
      <c r="AC250" s="214"/>
      <c r="AD250" s="214"/>
      <c r="AE250" s="214"/>
      <c r="AF250" s="214"/>
      <c r="AG250" s="214" t="s">
        <v>357</v>
      </c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21"/>
      <c r="B251" s="222"/>
      <c r="C251" s="246"/>
      <c r="D251" s="242"/>
      <c r="E251" s="242"/>
      <c r="F251" s="242"/>
      <c r="G251" s="242"/>
      <c r="H251" s="224"/>
      <c r="I251" s="224"/>
      <c r="J251" s="224"/>
      <c r="K251" s="224"/>
      <c r="L251" s="224"/>
      <c r="M251" s="224"/>
      <c r="N251" s="224"/>
      <c r="O251" s="224"/>
      <c r="P251" s="224"/>
      <c r="Q251" s="224"/>
      <c r="R251" s="224"/>
      <c r="S251" s="224"/>
      <c r="T251" s="224"/>
      <c r="U251" s="224"/>
      <c r="V251" s="224"/>
      <c r="W251" s="224"/>
      <c r="X251" s="224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148</v>
      </c>
      <c r="AH251" s="214"/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33">
        <v>116</v>
      </c>
      <c r="B252" s="234" t="s">
        <v>795</v>
      </c>
      <c r="C252" s="245" t="s">
        <v>796</v>
      </c>
      <c r="D252" s="235" t="s">
        <v>196</v>
      </c>
      <c r="E252" s="236">
        <v>10</v>
      </c>
      <c r="F252" s="237"/>
      <c r="G252" s="238">
        <f>ROUND(E252*F252,2)</f>
        <v>0</v>
      </c>
      <c r="H252" s="237"/>
      <c r="I252" s="238">
        <f>ROUND(E252*H252,2)</f>
        <v>0</v>
      </c>
      <c r="J252" s="237"/>
      <c r="K252" s="238">
        <f>ROUND(E252*J252,2)</f>
        <v>0</v>
      </c>
      <c r="L252" s="238">
        <v>21</v>
      </c>
      <c r="M252" s="238">
        <f>G252*(1+L252/100)</f>
        <v>0</v>
      </c>
      <c r="N252" s="238">
        <v>0</v>
      </c>
      <c r="O252" s="238">
        <f>ROUND(E252*N252,2)</f>
        <v>0</v>
      </c>
      <c r="P252" s="238">
        <v>0</v>
      </c>
      <c r="Q252" s="238">
        <f>ROUND(E252*P252,2)</f>
        <v>0</v>
      </c>
      <c r="R252" s="238"/>
      <c r="S252" s="238" t="s">
        <v>160</v>
      </c>
      <c r="T252" s="239" t="s">
        <v>190</v>
      </c>
      <c r="U252" s="224">
        <v>0</v>
      </c>
      <c r="V252" s="224">
        <f>ROUND(E252*U252,2)</f>
        <v>0</v>
      </c>
      <c r="W252" s="224"/>
      <c r="X252" s="224" t="s">
        <v>146</v>
      </c>
      <c r="Y252" s="214"/>
      <c r="Z252" s="214"/>
      <c r="AA252" s="214"/>
      <c r="AB252" s="214"/>
      <c r="AC252" s="214"/>
      <c r="AD252" s="214"/>
      <c r="AE252" s="214"/>
      <c r="AF252" s="214"/>
      <c r="AG252" s="214" t="s">
        <v>191</v>
      </c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21"/>
      <c r="B253" s="222"/>
      <c r="C253" s="246"/>
      <c r="D253" s="242"/>
      <c r="E253" s="242"/>
      <c r="F253" s="242"/>
      <c r="G253" s="242"/>
      <c r="H253" s="224"/>
      <c r="I253" s="224"/>
      <c r="J253" s="224"/>
      <c r="K253" s="224"/>
      <c r="L253" s="224"/>
      <c r="M253" s="224"/>
      <c r="N253" s="224"/>
      <c r="O253" s="224"/>
      <c r="P253" s="224"/>
      <c r="Q253" s="224"/>
      <c r="R253" s="224"/>
      <c r="S253" s="224"/>
      <c r="T253" s="224"/>
      <c r="U253" s="224"/>
      <c r="V253" s="224"/>
      <c r="W253" s="224"/>
      <c r="X253" s="224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148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33">
        <v>117</v>
      </c>
      <c r="B254" s="234" t="s">
        <v>797</v>
      </c>
      <c r="C254" s="245" t="s">
        <v>798</v>
      </c>
      <c r="D254" s="235" t="s">
        <v>196</v>
      </c>
      <c r="E254" s="236">
        <v>2</v>
      </c>
      <c r="F254" s="237"/>
      <c r="G254" s="238">
        <f>ROUND(E254*F254,2)</f>
        <v>0</v>
      </c>
      <c r="H254" s="237"/>
      <c r="I254" s="238">
        <f>ROUND(E254*H254,2)</f>
        <v>0</v>
      </c>
      <c r="J254" s="237"/>
      <c r="K254" s="238">
        <f>ROUND(E254*J254,2)</f>
        <v>0</v>
      </c>
      <c r="L254" s="238">
        <v>21</v>
      </c>
      <c r="M254" s="238">
        <f>G254*(1+L254/100)</f>
        <v>0</v>
      </c>
      <c r="N254" s="238">
        <v>0</v>
      </c>
      <c r="O254" s="238">
        <f>ROUND(E254*N254,2)</f>
        <v>0</v>
      </c>
      <c r="P254" s="238">
        <v>0</v>
      </c>
      <c r="Q254" s="238">
        <f>ROUND(E254*P254,2)</f>
        <v>0</v>
      </c>
      <c r="R254" s="238"/>
      <c r="S254" s="238" t="s">
        <v>160</v>
      </c>
      <c r="T254" s="239" t="s">
        <v>190</v>
      </c>
      <c r="U254" s="224">
        <v>0</v>
      </c>
      <c r="V254" s="224">
        <f>ROUND(E254*U254,2)</f>
        <v>0</v>
      </c>
      <c r="W254" s="224"/>
      <c r="X254" s="224" t="s">
        <v>146</v>
      </c>
      <c r="Y254" s="214"/>
      <c r="Z254" s="214"/>
      <c r="AA254" s="214"/>
      <c r="AB254" s="214"/>
      <c r="AC254" s="214"/>
      <c r="AD254" s="214"/>
      <c r="AE254" s="214"/>
      <c r="AF254" s="214"/>
      <c r="AG254" s="214" t="s">
        <v>191</v>
      </c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21"/>
      <c r="B255" s="222"/>
      <c r="C255" s="246"/>
      <c r="D255" s="242"/>
      <c r="E255" s="242"/>
      <c r="F255" s="242"/>
      <c r="G255" s="242"/>
      <c r="H255" s="224"/>
      <c r="I255" s="224"/>
      <c r="J255" s="224"/>
      <c r="K255" s="224"/>
      <c r="L255" s="224"/>
      <c r="M255" s="224"/>
      <c r="N255" s="224"/>
      <c r="O255" s="224"/>
      <c r="P255" s="224"/>
      <c r="Q255" s="224"/>
      <c r="R255" s="224"/>
      <c r="S255" s="224"/>
      <c r="T255" s="224"/>
      <c r="U255" s="224"/>
      <c r="V255" s="224"/>
      <c r="W255" s="224"/>
      <c r="X255" s="224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148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33">
        <v>118</v>
      </c>
      <c r="B256" s="234" t="s">
        <v>799</v>
      </c>
      <c r="C256" s="245" t="s">
        <v>800</v>
      </c>
      <c r="D256" s="235" t="s">
        <v>196</v>
      </c>
      <c r="E256" s="236">
        <v>1</v>
      </c>
      <c r="F256" s="237"/>
      <c r="G256" s="238">
        <f>ROUND(E256*F256,2)</f>
        <v>0</v>
      </c>
      <c r="H256" s="237"/>
      <c r="I256" s="238">
        <f>ROUND(E256*H256,2)</f>
        <v>0</v>
      </c>
      <c r="J256" s="237"/>
      <c r="K256" s="238">
        <f>ROUND(E256*J256,2)</f>
        <v>0</v>
      </c>
      <c r="L256" s="238">
        <v>21</v>
      </c>
      <c r="M256" s="238">
        <f>G256*(1+L256/100)</f>
        <v>0</v>
      </c>
      <c r="N256" s="238">
        <v>0</v>
      </c>
      <c r="O256" s="238">
        <f>ROUND(E256*N256,2)</f>
        <v>0</v>
      </c>
      <c r="P256" s="238">
        <v>0</v>
      </c>
      <c r="Q256" s="238">
        <f>ROUND(E256*P256,2)</f>
        <v>0</v>
      </c>
      <c r="R256" s="238"/>
      <c r="S256" s="238" t="s">
        <v>160</v>
      </c>
      <c r="T256" s="239" t="s">
        <v>190</v>
      </c>
      <c r="U256" s="224">
        <v>0</v>
      </c>
      <c r="V256" s="224">
        <f>ROUND(E256*U256,2)</f>
        <v>0</v>
      </c>
      <c r="W256" s="224"/>
      <c r="X256" s="224" t="s">
        <v>146</v>
      </c>
      <c r="Y256" s="214"/>
      <c r="Z256" s="214"/>
      <c r="AA256" s="214"/>
      <c r="AB256" s="214"/>
      <c r="AC256" s="214"/>
      <c r="AD256" s="214"/>
      <c r="AE256" s="214"/>
      <c r="AF256" s="214"/>
      <c r="AG256" s="214" t="s">
        <v>191</v>
      </c>
      <c r="AH256" s="214"/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21"/>
      <c r="B257" s="222"/>
      <c r="C257" s="246"/>
      <c r="D257" s="242"/>
      <c r="E257" s="242"/>
      <c r="F257" s="242"/>
      <c r="G257" s="242"/>
      <c r="H257" s="224"/>
      <c r="I257" s="224"/>
      <c r="J257" s="224"/>
      <c r="K257" s="224"/>
      <c r="L257" s="224"/>
      <c r="M257" s="224"/>
      <c r="N257" s="224"/>
      <c r="O257" s="224"/>
      <c r="P257" s="224"/>
      <c r="Q257" s="224"/>
      <c r="R257" s="224"/>
      <c r="S257" s="224"/>
      <c r="T257" s="224"/>
      <c r="U257" s="224"/>
      <c r="V257" s="224"/>
      <c r="W257" s="224"/>
      <c r="X257" s="224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148</v>
      </c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33">
        <v>119</v>
      </c>
      <c r="B258" s="234" t="s">
        <v>801</v>
      </c>
      <c r="C258" s="245" t="s">
        <v>802</v>
      </c>
      <c r="D258" s="235" t="s">
        <v>196</v>
      </c>
      <c r="E258" s="236">
        <v>103</v>
      </c>
      <c r="F258" s="237"/>
      <c r="G258" s="238">
        <f>ROUND(E258*F258,2)</f>
        <v>0</v>
      </c>
      <c r="H258" s="237"/>
      <c r="I258" s="238">
        <f>ROUND(E258*H258,2)</f>
        <v>0</v>
      </c>
      <c r="J258" s="237"/>
      <c r="K258" s="238">
        <f>ROUND(E258*J258,2)</f>
        <v>0</v>
      </c>
      <c r="L258" s="238">
        <v>21</v>
      </c>
      <c r="M258" s="238">
        <f>G258*(1+L258/100)</f>
        <v>0</v>
      </c>
      <c r="N258" s="238">
        <v>0</v>
      </c>
      <c r="O258" s="238">
        <f>ROUND(E258*N258,2)</f>
        <v>0</v>
      </c>
      <c r="P258" s="238">
        <v>0</v>
      </c>
      <c r="Q258" s="238">
        <f>ROUND(E258*P258,2)</f>
        <v>0</v>
      </c>
      <c r="R258" s="238"/>
      <c r="S258" s="238" t="s">
        <v>160</v>
      </c>
      <c r="T258" s="239" t="s">
        <v>190</v>
      </c>
      <c r="U258" s="224">
        <v>0</v>
      </c>
      <c r="V258" s="224">
        <f>ROUND(E258*U258,2)</f>
        <v>0</v>
      </c>
      <c r="W258" s="224"/>
      <c r="X258" s="224" t="s">
        <v>146</v>
      </c>
      <c r="Y258" s="214"/>
      <c r="Z258" s="214"/>
      <c r="AA258" s="214"/>
      <c r="AB258" s="214"/>
      <c r="AC258" s="214"/>
      <c r="AD258" s="214"/>
      <c r="AE258" s="214"/>
      <c r="AF258" s="214"/>
      <c r="AG258" s="214" t="s">
        <v>191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21"/>
      <c r="B259" s="222"/>
      <c r="C259" s="246"/>
      <c r="D259" s="242"/>
      <c r="E259" s="242"/>
      <c r="F259" s="242"/>
      <c r="G259" s="242"/>
      <c r="H259" s="224"/>
      <c r="I259" s="224"/>
      <c r="J259" s="224"/>
      <c r="K259" s="224"/>
      <c r="L259" s="224"/>
      <c r="M259" s="224"/>
      <c r="N259" s="224"/>
      <c r="O259" s="224"/>
      <c r="P259" s="224"/>
      <c r="Q259" s="224"/>
      <c r="R259" s="224"/>
      <c r="S259" s="224"/>
      <c r="T259" s="224"/>
      <c r="U259" s="224"/>
      <c r="V259" s="224"/>
      <c r="W259" s="224"/>
      <c r="X259" s="224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148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33">
        <v>120</v>
      </c>
      <c r="B260" s="234" t="s">
        <v>803</v>
      </c>
      <c r="C260" s="245" t="s">
        <v>804</v>
      </c>
      <c r="D260" s="235" t="s">
        <v>805</v>
      </c>
      <c r="E260" s="236">
        <v>124</v>
      </c>
      <c r="F260" s="237"/>
      <c r="G260" s="238">
        <f>ROUND(E260*F260,2)</f>
        <v>0</v>
      </c>
      <c r="H260" s="237"/>
      <c r="I260" s="238">
        <f>ROUND(E260*H260,2)</f>
        <v>0</v>
      </c>
      <c r="J260" s="237"/>
      <c r="K260" s="238">
        <f>ROUND(E260*J260,2)</f>
        <v>0</v>
      </c>
      <c r="L260" s="238">
        <v>21</v>
      </c>
      <c r="M260" s="238">
        <f>G260*(1+L260/100)</f>
        <v>0</v>
      </c>
      <c r="N260" s="238">
        <v>0</v>
      </c>
      <c r="O260" s="238">
        <f>ROUND(E260*N260,2)</f>
        <v>0</v>
      </c>
      <c r="P260" s="238">
        <v>0</v>
      </c>
      <c r="Q260" s="238">
        <f>ROUND(E260*P260,2)</f>
        <v>0</v>
      </c>
      <c r="R260" s="238" t="s">
        <v>806</v>
      </c>
      <c r="S260" s="238" t="s">
        <v>160</v>
      </c>
      <c r="T260" s="239" t="s">
        <v>190</v>
      </c>
      <c r="U260" s="224">
        <v>0</v>
      </c>
      <c r="V260" s="224">
        <f>ROUND(E260*U260,2)</f>
        <v>0</v>
      </c>
      <c r="W260" s="224"/>
      <c r="X260" s="224" t="s">
        <v>807</v>
      </c>
      <c r="Y260" s="214"/>
      <c r="Z260" s="214"/>
      <c r="AA260" s="214"/>
      <c r="AB260" s="214"/>
      <c r="AC260" s="214"/>
      <c r="AD260" s="214"/>
      <c r="AE260" s="214"/>
      <c r="AF260" s="214"/>
      <c r="AG260" s="214" t="s">
        <v>808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21"/>
      <c r="B261" s="222"/>
      <c r="C261" s="246"/>
      <c r="D261" s="242"/>
      <c r="E261" s="242"/>
      <c r="F261" s="242"/>
      <c r="G261" s="242"/>
      <c r="H261" s="224"/>
      <c r="I261" s="224"/>
      <c r="J261" s="224"/>
      <c r="K261" s="224"/>
      <c r="L261" s="224"/>
      <c r="M261" s="224"/>
      <c r="N261" s="224"/>
      <c r="O261" s="224"/>
      <c r="P261" s="224"/>
      <c r="Q261" s="224"/>
      <c r="R261" s="224"/>
      <c r="S261" s="224"/>
      <c r="T261" s="224"/>
      <c r="U261" s="224"/>
      <c r="V261" s="224"/>
      <c r="W261" s="224"/>
      <c r="X261" s="224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148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x14ac:dyDescent="0.2">
      <c r="A262" s="3"/>
      <c r="B262" s="4"/>
      <c r="C262" s="247"/>
      <c r="D262" s="6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AE262">
        <v>15</v>
      </c>
      <c r="AF262">
        <v>21</v>
      </c>
      <c r="AG262" t="s">
        <v>126</v>
      </c>
    </row>
    <row r="263" spans="1:60" x14ac:dyDescent="0.2">
      <c r="A263" s="217"/>
      <c r="B263" s="218" t="s">
        <v>29</v>
      </c>
      <c r="C263" s="248"/>
      <c r="D263" s="219"/>
      <c r="E263" s="220"/>
      <c r="F263" s="220"/>
      <c r="G263" s="243">
        <f>G8+G14+G27+G42+G48+G61</f>
        <v>0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AE263">
        <f>SUMIF(L7:L261,AE262,G7:G261)</f>
        <v>0</v>
      </c>
      <c r="AF263">
        <f>SUMIF(L7:L261,AF262,G7:G261)</f>
        <v>0</v>
      </c>
      <c r="AG263" t="s">
        <v>184</v>
      </c>
    </row>
    <row r="264" spans="1:60" x14ac:dyDescent="0.2">
      <c r="C264" s="249"/>
      <c r="D264" s="10"/>
      <c r="AG264" t="s">
        <v>185</v>
      </c>
    </row>
    <row r="265" spans="1:60" x14ac:dyDescent="0.2">
      <c r="D265" s="10"/>
    </row>
    <row r="266" spans="1:60" x14ac:dyDescent="0.2">
      <c r="D266" s="10"/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VWyciPIMvk6y4Mnq/CH8znVFq07H3YFdBi+GslGznTOgXXDLR7yEhhTJCIm5PqXLrj7yxsMYnRqLzLfGu0zow==" saltValue="lbp+e3TLFHZZW6bJlVJEKg==" spinCount="100000" sheet="1"/>
  <mergeCells count="132">
    <mergeCell ref="C251:G251"/>
    <mergeCell ref="C253:G253"/>
    <mergeCell ref="C255:G255"/>
    <mergeCell ref="C257:G257"/>
    <mergeCell ref="C259:G259"/>
    <mergeCell ref="C261:G261"/>
    <mergeCell ref="C239:G239"/>
    <mergeCell ref="C241:G241"/>
    <mergeCell ref="C243:G243"/>
    <mergeCell ref="C245:G245"/>
    <mergeCell ref="C247:G247"/>
    <mergeCell ref="C249:G249"/>
    <mergeCell ref="C227:G227"/>
    <mergeCell ref="C229:G229"/>
    <mergeCell ref="C231:G231"/>
    <mergeCell ref="C233:G233"/>
    <mergeCell ref="C235:G235"/>
    <mergeCell ref="C237:G237"/>
    <mergeCell ref="C215:G215"/>
    <mergeCell ref="C217:G217"/>
    <mergeCell ref="C219:G219"/>
    <mergeCell ref="C221:G221"/>
    <mergeCell ref="C223:G223"/>
    <mergeCell ref="C225:G225"/>
    <mergeCell ref="C203:G203"/>
    <mergeCell ref="C205:G205"/>
    <mergeCell ref="C207:G207"/>
    <mergeCell ref="C209:G209"/>
    <mergeCell ref="C211:G211"/>
    <mergeCell ref="C213:G213"/>
    <mergeCell ref="C191:G191"/>
    <mergeCell ref="C193:G193"/>
    <mergeCell ref="C195:G195"/>
    <mergeCell ref="C197:G197"/>
    <mergeCell ref="C199:G199"/>
    <mergeCell ref="C201:G201"/>
    <mergeCell ref="C179:G179"/>
    <mergeCell ref="C181:G181"/>
    <mergeCell ref="C183:G183"/>
    <mergeCell ref="C185:G185"/>
    <mergeCell ref="C187:G187"/>
    <mergeCell ref="C189:G189"/>
    <mergeCell ref="C167:G167"/>
    <mergeCell ref="C169:G169"/>
    <mergeCell ref="C171:G171"/>
    <mergeCell ref="C173:G173"/>
    <mergeCell ref="C175:G175"/>
    <mergeCell ref="C177:G177"/>
    <mergeCell ref="C155:G155"/>
    <mergeCell ref="C157:G157"/>
    <mergeCell ref="C159:G159"/>
    <mergeCell ref="C161:G161"/>
    <mergeCell ref="C163:G163"/>
    <mergeCell ref="C165:G165"/>
    <mergeCell ref="C143:G143"/>
    <mergeCell ref="C145:G145"/>
    <mergeCell ref="C147:G147"/>
    <mergeCell ref="C149:G149"/>
    <mergeCell ref="C151:G151"/>
    <mergeCell ref="C153:G153"/>
    <mergeCell ref="C131:G131"/>
    <mergeCell ref="C133:G133"/>
    <mergeCell ref="C135:G135"/>
    <mergeCell ref="C137:G137"/>
    <mergeCell ref="C139:G139"/>
    <mergeCell ref="C141:G141"/>
    <mergeCell ref="C119:G119"/>
    <mergeCell ref="C121:G121"/>
    <mergeCell ref="C123:G123"/>
    <mergeCell ref="C125:G125"/>
    <mergeCell ref="C127:G127"/>
    <mergeCell ref="C129:G129"/>
    <mergeCell ref="C107:G107"/>
    <mergeCell ref="C109:G109"/>
    <mergeCell ref="C111:G111"/>
    <mergeCell ref="C113:G113"/>
    <mergeCell ref="C115:G115"/>
    <mergeCell ref="C117:G117"/>
    <mergeCell ref="C95:G95"/>
    <mergeCell ref="C97:G97"/>
    <mergeCell ref="C99:G99"/>
    <mergeCell ref="C101:G101"/>
    <mergeCell ref="C103:G103"/>
    <mergeCell ref="C105:G105"/>
    <mergeCell ref="C83:G83"/>
    <mergeCell ref="C85:G85"/>
    <mergeCell ref="C87:G87"/>
    <mergeCell ref="C89:G89"/>
    <mergeCell ref="C91:G91"/>
    <mergeCell ref="C93:G93"/>
    <mergeCell ref="C71:G71"/>
    <mergeCell ref="C73:G73"/>
    <mergeCell ref="C75:G75"/>
    <mergeCell ref="C77:G77"/>
    <mergeCell ref="C79:G79"/>
    <mergeCell ref="C81:G81"/>
    <mergeCell ref="C59:G59"/>
    <mergeCell ref="C60:G60"/>
    <mergeCell ref="C63:G63"/>
    <mergeCell ref="C65:G65"/>
    <mergeCell ref="C67:G67"/>
    <mergeCell ref="C69:G69"/>
    <mergeCell ref="C47:G47"/>
    <mergeCell ref="C50:G50"/>
    <mergeCell ref="C51:G51"/>
    <mergeCell ref="C53:G53"/>
    <mergeCell ref="C55:G55"/>
    <mergeCell ref="C57:G57"/>
    <mergeCell ref="C37:G37"/>
    <mergeCell ref="C38:G38"/>
    <mergeCell ref="C40:G40"/>
    <mergeCell ref="C41:G41"/>
    <mergeCell ref="C44:G44"/>
    <mergeCell ref="C46:G46"/>
    <mergeCell ref="C26:G26"/>
    <mergeCell ref="C29:G29"/>
    <mergeCell ref="C30:G30"/>
    <mergeCell ref="C31:G31"/>
    <mergeCell ref="C33:G33"/>
    <mergeCell ref="C35:G35"/>
    <mergeCell ref="C13:G13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fitToHeight="0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02 VN Naklady</vt:lpstr>
      <vt:lpstr>01 S1 Pol</vt:lpstr>
      <vt:lpstr>01 T1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S1 Pol'!Názvy_tisku</vt:lpstr>
      <vt:lpstr>'01 T1 Pol'!Názvy_tisku</vt:lpstr>
      <vt:lpstr>'02 VN Naklady'!Názvy_tisku</vt:lpstr>
      <vt:lpstr>oadresa</vt:lpstr>
      <vt:lpstr>Stavba!Objednatel</vt:lpstr>
      <vt:lpstr>Stavba!Objekt</vt:lpstr>
      <vt:lpstr>'01 S1 Pol'!Oblast_tisku</vt:lpstr>
      <vt:lpstr>'01 T1 Pol'!Oblast_tisku</vt:lpstr>
      <vt:lpstr>'02 VN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Ivoš Kupský</dc:creator>
  <cp:lastModifiedBy>Ivoš Kupský</cp:lastModifiedBy>
  <cp:lastPrinted>2019-03-19T12:27:02Z</cp:lastPrinted>
  <dcterms:created xsi:type="dcterms:W3CDTF">2009-04-08T07:15:50Z</dcterms:created>
  <dcterms:modified xsi:type="dcterms:W3CDTF">2021-12-02T08:08:34Z</dcterms:modified>
</cp:coreProperties>
</file>